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Tajnica\Desktop\"/>
    </mc:Choice>
  </mc:AlternateContent>
  <xr:revisionPtr revIDLastSave="0" documentId="8_{BC2870F4-D8D2-4683-B7B4-FCC6A46358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G1537" i="1"/>
  <c r="C1538" i="1"/>
  <c r="G1538" i="1"/>
  <c r="H1538" i="1"/>
  <c r="C1539" i="1"/>
  <c r="G1539" i="1"/>
  <c r="H1539" i="1"/>
  <c r="C1541" i="1"/>
  <c r="H1541" i="1" s="1"/>
  <c r="G1541" i="1"/>
  <c r="C1542" i="1"/>
  <c r="G1542" i="1"/>
  <c r="H1542" i="1"/>
  <c r="C1543" i="1"/>
  <c r="G1543" i="1"/>
  <c r="H1543" i="1"/>
  <c r="C1544" i="1"/>
  <c r="C1546" i="1"/>
  <c r="G1546" i="1"/>
  <c r="H1546" i="1"/>
  <c r="C1547" i="1"/>
  <c r="G1547" i="1"/>
  <c r="H1547" i="1"/>
  <c r="C1548" i="1"/>
  <c r="C1549" i="1"/>
  <c r="C1551" i="1"/>
  <c r="G1551" i="1"/>
  <c r="H1551" i="1"/>
  <c r="C1552" i="1"/>
  <c r="G1552" i="1" s="1"/>
  <c r="H1552" i="1"/>
  <c r="C1553" i="1"/>
  <c r="H1553" i="1" s="1"/>
  <c r="G1553" i="1"/>
  <c r="C1554" i="1"/>
  <c r="H1554" i="1" s="1"/>
  <c r="G1554" i="1"/>
  <c r="C1556" i="1"/>
  <c r="C1557" i="1"/>
  <c r="H1557" i="1" s="1"/>
  <c r="G1557" i="1"/>
  <c r="C1558" i="1"/>
  <c r="C1559" i="1"/>
  <c r="G1559" i="1"/>
  <c r="H1559" i="1"/>
  <c r="C1561" i="1"/>
  <c r="C1562" i="1"/>
  <c r="G1562" i="1"/>
  <c r="H1562" i="1"/>
  <c r="C1563" i="1"/>
  <c r="G1563" i="1"/>
  <c r="H1563" i="1"/>
  <c r="C1564" i="1"/>
  <c r="C1566" i="1"/>
  <c r="C1567" i="1"/>
  <c r="G1567" i="1"/>
  <c r="H1567" i="1"/>
  <c r="C1568" i="1"/>
  <c r="G1568" i="1" s="1"/>
  <c r="H1568" i="1"/>
  <c r="C1569" i="1"/>
  <c r="C1571" i="1"/>
  <c r="G1571" i="1"/>
  <c r="H1571" i="1"/>
  <c r="C1572" i="1"/>
  <c r="C1573" i="1"/>
  <c r="H1573" i="1" s="1"/>
  <c r="G1573" i="1"/>
  <c r="C1574" i="1"/>
  <c r="C1575" i="1"/>
  <c r="G1575" i="1"/>
  <c r="H1575" i="1"/>
  <c r="C1577" i="1"/>
  <c r="C1578" i="1"/>
  <c r="H1578" i="1" s="1"/>
  <c r="G1578" i="1"/>
  <c r="C1579" i="1"/>
  <c r="G1579" i="1"/>
  <c r="H1579" i="1"/>
  <c r="C1580" i="1"/>
  <c r="G1580" i="1"/>
  <c r="H1580" i="1"/>
  <c r="E246" i="9"/>
  <c r="L246" i="9"/>
  <c r="M246" i="9"/>
  <c r="E247" i="9"/>
  <c r="L247" i="9"/>
  <c r="F247" i="9" s="1"/>
  <c r="B247" i="9" s="1"/>
  <c r="M247" i="9"/>
  <c r="E248" i="9"/>
  <c r="F248" i="9"/>
  <c r="L248" i="9"/>
  <c r="M248" i="9"/>
  <c r="E249" i="9"/>
  <c r="B249" i="9" s="1"/>
  <c r="L249" i="9"/>
  <c r="M249" i="9"/>
  <c r="F249" i="9" s="1"/>
  <c r="E250" i="9"/>
  <c r="L250" i="9"/>
  <c r="F250" i="9" s="1"/>
  <c r="B250" i="9" s="1"/>
  <c r="M250" i="9"/>
  <c r="E251" i="9"/>
  <c r="L251" i="9"/>
  <c r="F251" i="9" s="1"/>
  <c r="B251" i="9" s="1"/>
  <c r="M251" i="9"/>
  <c r="E252" i="9"/>
  <c r="B252" i="9" s="1"/>
  <c r="F252" i="9"/>
  <c r="L252" i="9"/>
  <c r="M252" i="9"/>
  <c r="E253" i="9"/>
  <c r="L253" i="9"/>
  <c r="M253" i="9"/>
  <c r="F253" i="9" s="1"/>
  <c r="E254" i="9"/>
  <c r="L254" i="9"/>
  <c r="M254" i="9"/>
  <c r="E255" i="9"/>
  <c r="L255" i="9"/>
  <c r="F255" i="9" s="1"/>
  <c r="B255" i="9" s="1"/>
  <c r="M255" i="9"/>
  <c r="E256" i="9"/>
  <c r="F256" i="9"/>
  <c r="L256" i="9"/>
  <c r="M256" i="9"/>
  <c r="E257" i="9"/>
  <c r="B257" i="9" s="1"/>
  <c r="L257" i="9"/>
  <c r="M257" i="9"/>
  <c r="F257" i="9" s="1"/>
  <c r="E258" i="9"/>
  <c r="L258" i="9"/>
  <c r="F258" i="9" s="1"/>
  <c r="B258" i="9" s="1"/>
  <c r="M258" i="9"/>
  <c r="E259" i="9"/>
  <c r="L259" i="9"/>
  <c r="F259" i="9" s="1"/>
  <c r="B259" i="9" s="1"/>
  <c r="M259" i="9"/>
  <c r="E260" i="9"/>
  <c r="B260" i="9" s="1"/>
  <c r="F260" i="9"/>
  <c r="L260" i="9"/>
  <c r="M260" i="9"/>
  <c r="E261" i="9"/>
  <c r="L261" i="9"/>
  <c r="M261" i="9"/>
  <c r="F261" i="9" s="1"/>
  <c r="B261" i="9" s="1"/>
  <c r="E262" i="9"/>
  <c r="L262" i="9"/>
  <c r="M262" i="9"/>
  <c r="E263" i="9"/>
  <c r="L263" i="9"/>
  <c r="F263" i="9" s="1"/>
  <c r="B263" i="9" s="1"/>
  <c r="M263" i="9"/>
  <c r="E264" i="9"/>
  <c r="B264" i="9" s="1"/>
  <c r="F264" i="9"/>
  <c r="L264" i="9"/>
  <c r="M264" i="9"/>
  <c r="E265" i="9"/>
  <c r="L265" i="9"/>
  <c r="M265" i="9"/>
  <c r="F265" i="9" s="1"/>
  <c r="B265" i="9" s="1"/>
  <c r="E266" i="9"/>
  <c r="L266" i="9"/>
  <c r="M266" i="9"/>
  <c r="E267" i="9"/>
  <c r="L267" i="9"/>
  <c r="F267" i="9" s="1"/>
  <c r="B267" i="9" s="1"/>
  <c r="M267" i="9"/>
  <c r="E268" i="9"/>
  <c r="B268" i="9" s="1"/>
  <c r="F268" i="9"/>
  <c r="L268" i="9"/>
  <c r="M268" i="9"/>
  <c r="E269" i="9"/>
  <c r="L269" i="9"/>
  <c r="M269" i="9"/>
  <c r="F269" i="9" s="1"/>
  <c r="B269" i="9" s="1"/>
  <c r="E270" i="9"/>
  <c r="L270" i="9"/>
  <c r="M270" i="9"/>
  <c r="E271" i="9"/>
  <c r="L271" i="9"/>
  <c r="F271" i="9" s="1"/>
  <c r="B271" i="9" s="1"/>
  <c r="M271" i="9"/>
  <c r="E272" i="9"/>
  <c r="E273" i="9"/>
  <c r="B273" i="9" s="1"/>
  <c r="F273" i="9"/>
  <c r="H273" i="9"/>
  <c r="I273" i="9"/>
  <c r="F274" i="9"/>
  <c r="F275" i="9"/>
  <c r="H275" i="9"/>
  <c r="L275" i="9"/>
  <c r="F276" i="9"/>
  <c r="F278" i="9"/>
  <c r="F279" i="9"/>
  <c r="F277" i="9" s="1"/>
  <c r="F280" i="9"/>
  <c r="E281" i="9"/>
  <c r="F281" i="9"/>
  <c r="G281" i="9"/>
  <c r="H281" i="9"/>
  <c r="E282" i="9"/>
  <c r="B282" i="9" s="1"/>
  <c r="F282" i="9"/>
  <c r="G282" i="9"/>
  <c r="H282" i="9"/>
  <c r="F283" i="9"/>
  <c r="G283" i="9"/>
  <c r="H283" i="9"/>
  <c r="F284" i="9"/>
  <c r="F285" i="9"/>
  <c r="G285" i="9"/>
  <c r="H285" i="9"/>
  <c r="E286" i="9"/>
  <c r="B286" i="9" s="1"/>
  <c r="F286" i="9"/>
  <c r="G286" i="9"/>
  <c r="H286" i="9"/>
  <c r="F287" i="9"/>
  <c r="G287" i="9"/>
  <c r="H287" i="9"/>
  <c r="F288" i="9"/>
  <c r="G288" i="9"/>
  <c r="E288" i="9" s="1"/>
  <c r="B288" i="9" s="1"/>
  <c r="H288" i="9"/>
  <c r="F289" i="9"/>
  <c r="E290" i="9"/>
  <c r="B290" i="9" s="1"/>
  <c r="F290" i="9"/>
  <c r="E291" i="9"/>
  <c r="B291" i="9" s="1"/>
  <c r="F291" i="9"/>
  <c r="G291" i="9"/>
  <c r="H291" i="9"/>
  <c r="F292" i="9"/>
  <c r="G292" i="9"/>
  <c r="H292" i="9"/>
  <c r="F293" i="9"/>
  <c r="G293" i="9"/>
  <c r="H293" i="9"/>
  <c r="E294" i="9"/>
  <c r="F294" i="9"/>
  <c r="G294" i="9"/>
  <c r="H294" i="9"/>
  <c r="F295" i="9"/>
  <c r="G295" i="9"/>
  <c r="E295" i="9" s="1"/>
  <c r="B295" i="9" s="1"/>
  <c r="H295" i="9"/>
  <c r="F296" i="9"/>
  <c r="G296" i="9"/>
  <c r="E296" i="9" s="1"/>
  <c r="B296" i="9" s="1"/>
  <c r="H296" i="9"/>
  <c r="F297" i="9"/>
  <c r="G297" i="9"/>
  <c r="H297" i="9"/>
  <c r="E298" i="9"/>
  <c r="F298" i="9"/>
  <c r="G298" i="9"/>
  <c r="H298" i="9"/>
  <c r="F299" i="9"/>
  <c r="G299" i="9"/>
  <c r="H299" i="9"/>
  <c r="F300" i="9"/>
  <c r="G300" i="9"/>
  <c r="H300" i="9"/>
  <c r="F301" i="9"/>
  <c r="G301" i="9"/>
  <c r="E301" i="9" s="1"/>
  <c r="B301" i="9" s="1"/>
  <c r="H301" i="9"/>
  <c r="F302" i="9"/>
  <c r="G302" i="9"/>
  <c r="H302" i="9"/>
  <c r="E303" i="9"/>
  <c r="B303" i="9" s="1"/>
  <c r="F303" i="9"/>
  <c r="G303" i="9"/>
  <c r="H303" i="9"/>
  <c r="F304" i="9"/>
  <c r="G304" i="9"/>
  <c r="E304" i="9" s="1"/>
  <c r="B304" i="9" s="1"/>
  <c r="H304" i="9"/>
  <c r="F305" i="9"/>
  <c r="G305" i="9"/>
  <c r="E305" i="9" s="1"/>
  <c r="B305" i="9" s="1"/>
  <c r="H305" i="9"/>
  <c r="E306" i="9"/>
  <c r="F306" i="9"/>
  <c r="G306" i="9"/>
  <c r="H306" i="9"/>
  <c r="F307" i="9"/>
  <c r="F308" i="9"/>
  <c r="G308" i="9"/>
  <c r="E308" i="9" s="1"/>
  <c r="B308" i="9" s="1"/>
  <c r="H308" i="9"/>
  <c r="F309" i="9"/>
  <c r="F310" i="9"/>
  <c r="F312" i="9"/>
  <c r="F311" i="9" s="1"/>
  <c r="F313" i="9"/>
  <c r="F315" i="9"/>
  <c r="F314" i="9" s="1"/>
  <c r="F316" i="9"/>
  <c r="F317" i="9"/>
  <c r="J1447" i="9"/>
  <c r="L1447" i="9"/>
  <c r="M245" i="9"/>
  <c r="L245" i="9"/>
  <c r="F245" i="9" s="1"/>
  <c r="E245" i="9"/>
  <c r="B245" i="9" s="1"/>
  <c r="M244" i="9"/>
  <c r="L244" i="9"/>
  <c r="F244" i="9"/>
  <c r="E244" i="9"/>
  <c r="M243" i="9"/>
  <c r="L243" i="9"/>
  <c r="F243" i="9"/>
  <c r="E243" i="9"/>
  <c r="M242" i="9"/>
  <c r="L242" i="9"/>
  <c r="F242" i="9" s="1"/>
  <c r="E242" i="9"/>
  <c r="B242" i="9"/>
  <c r="M241" i="9"/>
  <c r="L241" i="9"/>
  <c r="F241" i="9" s="1"/>
  <c r="E241" i="9"/>
  <c r="B241" i="9" s="1"/>
  <c r="M240" i="9"/>
  <c r="L240" i="9"/>
  <c r="F240" i="9"/>
  <c r="E240" i="9"/>
  <c r="M239" i="9"/>
  <c r="L239" i="9"/>
  <c r="F239" i="9"/>
  <c r="E239" i="9"/>
  <c r="M238" i="9"/>
  <c r="L238" i="9"/>
  <c r="F238" i="9" s="1"/>
  <c r="E238" i="9"/>
  <c r="B238" i="9"/>
  <c r="M237" i="9"/>
  <c r="L237" i="9"/>
  <c r="F237" i="9" s="1"/>
  <c r="E237" i="9"/>
  <c r="B237" i="9" s="1"/>
  <c r="M236" i="9"/>
  <c r="L236" i="9"/>
  <c r="F236" i="9"/>
  <c r="E236" i="9"/>
  <c r="M235" i="9"/>
  <c r="L235" i="9"/>
  <c r="F235" i="9"/>
  <c r="E235" i="9"/>
  <c r="M234" i="9"/>
  <c r="L234" i="9"/>
  <c r="F234" i="9" s="1"/>
  <c r="E234" i="9"/>
  <c r="B234" i="9"/>
  <c r="M233" i="9"/>
  <c r="L233" i="9"/>
  <c r="F233" i="9" s="1"/>
  <c r="E233" i="9"/>
  <c r="B233" i="9" s="1"/>
  <c r="M232" i="9"/>
  <c r="L232" i="9"/>
  <c r="F232" i="9"/>
  <c r="E232" i="9"/>
  <c r="M231" i="9"/>
  <c r="L231" i="9"/>
  <c r="F231" i="9"/>
  <c r="E231" i="9"/>
  <c r="M230" i="9"/>
  <c r="L230" i="9"/>
  <c r="F230" i="9" s="1"/>
  <c r="E230" i="9"/>
  <c r="B230" i="9"/>
  <c r="M229" i="9"/>
  <c r="L229" i="9"/>
  <c r="F229" i="9" s="1"/>
  <c r="E229" i="9"/>
  <c r="B229" i="9" s="1"/>
  <c r="M228" i="9"/>
  <c r="L228" i="9"/>
  <c r="F228" i="9"/>
  <c r="E228" i="9"/>
  <c r="M227" i="9"/>
  <c r="L227" i="9"/>
  <c r="F227" i="9"/>
  <c r="E227" i="9"/>
  <c r="M226" i="9"/>
  <c r="L226" i="9"/>
  <c r="F226" i="9" s="1"/>
  <c r="E226" i="9"/>
  <c r="B226" i="9"/>
  <c r="M225" i="9"/>
  <c r="L225" i="9"/>
  <c r="F225" i="9" s="1"/>
  <c r="E225" i="9"/>
  <c r="B225" i="9" s="1"/>
  <c r="M224" i="9"/>
  <c r="L224" i="9"/>
  <c r="F224" i="9"/>
  <c r="E224" i="9"/>
  <c r="M223" i="9"/>
  <c r="L223" i="9"/>
  <c r="F223" i="9"/>
  <c r="E223" i="9"/>
  <c r="M222" i="9"/>
  <c r="L222" i="9"/>
  <c r="F222" i="9" s="1"/>
  <c r="E222" i="9"/>
  <c r="B222" i="9"/>
  <c r="M221" i="9"/>
  <c r="L221" i="9"/>
  <c r="F221" i="9" s="1"/>
  <c r="E221" i="9"/>
  <c r="B221" i="9" s="1"/>
  <c r="M220" i="9"/>
  <c r="L220" i="9"/>
  <c r="F220" i="9"/>
  <c r="E220" i="9"/>
  <c r="M219" i="9"/>
  <c r="L219" i="9"/>
  <c r="F219" i="9"/>
  <c r="E219" i="9"/>
  <c r="M218" i="9"/>
  <c r="L218" i="9"/>
  <c r="F218" i="9" s="1"/>
  <c r="E218" i="9"/>
  <c r="B218" i="9"/>
  <c r="M217" i="9"/>
  <c r="L217" i="9"/>
  <c r="E217" i="9"/>
  <c r="M216" i="9"/>
  <c r="L216" i="9"/>
  <c r="F216" i="9"/>
  <c r="E216" i="9"/>
  <c r="M215" i="9"/>
  <c r="F215" i="9" s="1"/>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E103" i="9" s="1"/>
  <c r="B103" i="9" s="1"/>
  <c r="F103" i="9"/>
  <c r="H102" i="9"/>
  <c r="G102" i="9"/>
  <c r="F102" i="9"/>
  <c r="E102" i="9"/>
  <c r="B102" i="9" s="1"/>
  <c r="H101" i="9"/>
  <c r="G101" i="9"/>
  <c r="F101" i="9"/>
  <c r="E101" i="9"/>
  <c r="H100" i="9"/>
  <c r="G100" i="9"/>
  <c r="E100" i="9" s="1"/>
  <c r="F100" i="9"/>
  <c r="B100" i="9" s="1"/>
  <c r="H99" i="9"/>
  <c r="G99" i="9"/>
  <c r="F99" i="9"/>
  <c r="E99" i="9"/>
  <c r="B99" i="9" s="1"/>
  <c r="H98" i="9"/>
  <c r="E98" i="9" s="1"/>
  <c r="B98" i="9" s="1"/>
  <c r="G98" i="9"/>
  <c r="F98" i="9"/>
  <c r="H97" i="9"/>
  <c r="G97" i="9"/>
  <c r="E97" i="9" s="1"/>
  <c r="B97" i="9" s="1"/>
  <c r="F97" i="9"/>
  <c r="H96" i="9"/>
  <c r="G96" i="9"/>
  <c r="F96" i="9"/>
  <c r="H95" i="9"/>
  <c r="G95" i="9"/>
  <c r="E95" i="9" s="1"/>
  <c r="B95" i="9" s="1"/>
  <c r="F95" i="9"/>
  <c r="H94" i="9"/>
  <c r="G94" i="9"/>
  <c r="F94" i="9"/>
  <c r="E94" i="9"/>
  <c r="B94" i="9" s="1"/>
  <c r="H93" i="9"/>
  <c r="G93" i="9"/>
  <c r="F93" i="9"/>
  <c r="E93" i="9"/>
  <c r="H92" i="9"/>
  <c r="G92" i="9"/>
  <c r="E92" i="9" s="1"/>
  <c r="F92" i="9"/>
  <c r="B92" i="9" s="1"/>
  <c r="H91" i="9"/>
  <c r="G91" i="9"/>
  <c r="F91" i="9"/>
  <c r="E91" i="9"/>
  <c r="B91" i="9" s="1"/>
  <c r="H90" i="9"/>
  <c r="E90" i="9" s="1"/>
  <c r="B90" i="9" s="1"/>
  <c r="G90" i="9"/>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H50" i="9"/>
  <c r="G50" i="9"/>
  <c r="E50" i="9" s="1"/>
  <c r="B50" i="9" s="1"/>
  <c r="F50" i="9"/>
  <c r="H49" i="9"/>
  <c r="G49" i="9"/>
  <c r="E49" i="9" s="1"/>
  <c r="B49" i="9" s="1"/>
  <c r="F49" i="9"/>
  <c r="H48" i="9"/>
  <c r="G48" i="9"/>
  <c r="F48" i="9"/>
  <c r="E48" i="9"/>
  <c r="B48" i="9" s="1"/>
  <c r="H47" i="9"/>
  <c r="G47" i="9"/>
  <c r="F47" i="9"/>
  <c r="E47" i="9"/>
  <c r="H46" i="9"/>
  <c r="G46" i="9"/>
  <c r="E46" i="9" s="1"/>
  <c r="B46" i="9" s="1"/>
  <c r="F46" i="9"/>
  <c r="H45" i="9"/>
  <c r="G45" i="9"/>
  <c r="F45" i="9"/>
  <c r="H44" i="9"/>
  <c r="G44" i="9"/>
  <c r="F44" i="9"/>
  <c r="E44" i="9"/>
  <c r="B44" i="9" s="1"/>
  <c r="H43" i="9"/>
  <c r="G43" i="9"/>
  <c r="F43" i="9"/>
  <c r="E43" i="9"/>
  <c r="B43" i="9" s="1"/>
  <c r="H42" i="9"/>
  <c r="G42" i="9"/>
  <c r="E42" i="9" s="1"/>
  <c r="B42" i="9" s="1"/>
  <c r="F42" i="9"/>
  <c r="H41" i="9"/>
  <c r="G41" i="9"/>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H34" i="9"/>
  <c r="G34" i="9"/>
  <c r="E34" i="9" s="1"/>
  <c r="B34" i="9" s="1"/>
  <c r="F34" i="9"/>
  <c r="H33" i="9"/>
  <c r="G33" i="9"/>
  <c r="F33" i="9"/>
  <c r="H32" i="9"/>
  <c r="G32" i="9"/>
  <c r="F32" i="9"/>
  <c r="H31" i="9"/>
  <c r="G31" i="9"/>
  <c r="F31" i="9"/>
  <c r="E31" i="9"/>
  <c r="H30" i="9"/>
  <c r="G30" i="9"/>
  <c r="E30" i="9" s="1"/>
  <c r="B30" i="9" s="1"/>
  <c r="F30" i="9"/>
  <c r="H29" i="9"/>
  <c r="G29" i="9"/>
  <c r="F29" i="9"/>
  <c r="H28" i="9"/>
  <c r="G28" i="9"/>
  <c r="F28" i="9"/>
  <c r="E28" i="9"/>
  <c r="B28" i="9" s="1"/>
  <c r="H27" i="9"/>
  <c r="G27" i="9"/>
  <c r="F27" i="9"/>
  <c r="H26" i="9"/>
  <c r="G26" i="9"/>
  <c r="E26" i="9" s="1"/>
  <c r="B26" i="9" s="1"/>
  <c r="F26" i="9"/>
  <c r="H25" i="9"/>
  <c r="G25" i="9"/>
  <c r="F25" i="9"/>
  <c r="H24" i="9"/>
  <c r="G24" i="9"/>
  <c r="F24" i="9"/>
  <c r="E24" i="9"/>
  <c r="B24" i="9" s="1"/>
  <c r="H23" i="9"/>
  <c r="G23" i="9"/>
  <c r="E23" i="9" s="1"/>
  <c r="B23" i="9" s="1"/>
  <c r="F23" i="9"/>
  <c r="H22" i="9"/>
  <c r="G22" i="9"/>
  <c r="E22" i="9" s="1"/>
  <c r="B22" i="9" s="1"/>
  <c r="F22" i="9"/>
  <c r="F21" i="9"/>
  <c r="F4" i="9"/>
  <c r="O3" i="9"/>
  <c r="G275" i="9" s="1"/>
  <c r="E275" i="9" s="1"/>
  <c r="I3" i="9"/>
  <c r="G182" i="9" s="1"/>
  <c r="E182" i="9" s="1"/>
  <c r="B182" i="9" s="1"/>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H1530" i="1" s="1"/>
  <c r="D50" i="8"/>
  <c r="D44" i="8"/>
  <c r="C1519" i="1" s="1"/>
  <c r="D36" i="8"/>
  <c r="C1511" i="1" s="1"/>
  <c r="D26" i="8"/>
  <c r="C1501" i="1" s="1"/>
  <c r="D18" i="8"/>
  <c r="D8" i="8"/>
  <c r="C1483" i="1" s="1"/>
  <c r="E44" i="7"/>
  <c r="D1475" i="1" s="1"/>
  <c r="D44" i="7"/>
  <c r="C1475" i="1" s="1"/>
  <c r="E39" i="7"/>
  <c r="D1470" i="1" s="1"/>
  <c r="D39" i="7"/>
  <c r="C1470" i="1" s="1"/>
  <c r="E38" i="7"/>
  <c r="D1469" i="1" s="1"/>
  <c r="D38" i="7"/>
  <c r="C1469" i="1" s="1"/>
  <c r="E30" i="7"/>
  <c r="D1461" i="1" s="1"/>
  <c r="D30" i="7"/>
  <c r="C1461" i="1" s="1"/>
  <c r="E23" i="7"/>
  <c r="D1454" i="1" s="1"/>
  <c r="D23" i="7"/>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4" i="5"/>
  <c r="F243" i="5"/>
  <c r="F242" i="5"/>
  <c r="E242" i="5"/>
  <c r="E238" i="5" s="1"/>
  <c r="D242" i="5"/>
  <c r="F241" i="5"/>
  <c r="F240" i="5"/>
  <c r="F239" i="5"/>
  <c r="E239" i="5"/>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09" i="9" s="1"/>
  <c r="D198" i="5"/>
  <c r="F197" i="5"/>
  <c r="F196" i="5"/>
  <c r="F195" i="5"/>
  <c r="F194" i="5"/>
  <c r="F193" i="5"/>
  <c r="F192" i="5"/>
  <c r="F191" i="5"/>
  <c r="E191" i="5"/>
  <c r="D191" i="5"/>
  <c r="D190" i="5"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E163" i="4"/>
  <c r="E151" i="4" s="1"/>
  <c r="E289" i="4" s="1"/>
  <c r="F162" i="4"/>
  <c r="F161" i="4"/>
  <c r="F160" i="4"/>
  <c r="E159" i="4"/>
  <c r="D159" i="4"/>
  <c r="F159" i="4" s="1"/>
  <c r="F158" i="4"/>
  <c r="F157" i="4"/>
  <c r="F156" i="4"/>
  <c r="F155" i="4"/>
  <c r="F154" i="4"/>
  <c r="E153" i="4"/>
  <c r="E152" i="4" s="1"/>
  <c r="H21" i="9" s="1"/>
  <c r="D153" i="4"/>
  <c r="F153" i="4" s="1"/>
  <c r="F152" i="4"/>
  <c r="D152" i="4"/>
  <c r="F150" i="4"/>
  <c r="F149" i="4"/>
  <c r="F148" i="4"/>
  <c r="F147" i="4"/>
  <c r="F146" i="4"/>
  <c r="F145" i="4"/>
  <c r="F144" i="4"/>
  <c r="F143" i="4"/>
  <c r="F142" i="4"/>
  <c r="F141" i="4"/>
  <c r="F140" i="4"/>
  <c r="E140" i="4"/>
  <c r="D140" i="4"/>
  <c r="D139" i="4" s="1"/>
  <c r="E139" i="4"/>
  <c r="F138" i="4"/>
  <c r="F137" i="4"/>
  <c r="F136" i="4"/>
  <c r="F135" i="4"/>
  <c r="E134" i="4"/>
  <c r="D134" i="4"/>
  <c r="D133" i="4" s="1"/>
  <c r="E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I17" i="3"/>
  <c r="G17" i="3"/>
  <c r="B17" i="3"/>
  <c r="G16" i="3"/>
  <c r="B16" i="3"/>
  <c r="H10" i="3" a="1"/>
  <c r="H10" i="3"/>
  <c r="L3" i="9" s="1"/>
  <c r="D1450" i="1"/>
  <c r="C1450" i="1"/>
  <c r="H1449" i="1"/>
  <c r="G1449" i="1"/>
  <c r="I1449" i="1" s="1"/>
  <c r="D1449" i="1"/>
  <c r="C1449" i="1"/>
  <c r="J1449" i="1" s="1"/>
  <c r="D1448" i="1"/>
  <c r="C1448" i="1"/>
  <c r="D1447" i="1"/>
  <c r="H1447" i="1" s="1"/>
  <c r="C1447" i="1"/>
  <c r="H1446" i="1"/>
  <c r="D1446" i="1"/>
  <c r="C1446" i="1"/>
  <c r="J1445" i="1"/>
  <c r="D1445" i="1"/>
  <c r="C1445" i="1"/>
  <c r="H1444" i="1"/>
  <c r="G1444" i="1"/>
  <c r="I1444" i="1" s="1"/>
  <c r="D1444" i="1"/>
  <c r="C1444" i="1"/>
  <c r="J1444" i="1" s="1"/>
  <c r="D1443" i="1"/>
  <c r="C1443" i="1"/>
  <c r="J1443" i="1" s="1"/>
  <c r="H1442" i="1"/>
  <c r="G1442" i="1"/>
  <c r="I1442" i="1" s="1"/>
  <c r="D1442" i="1"/>
  <c r="C1442" i="1"/>
  <c r="J1442" i="1" s="1"/>
  <c r="D1441" i="1"/>
  <c r="C1441" i="1"/>
  <c r="J1441" i="1" s="1"/>
  <c r="H1440" i="1"/>
  <c r="G1440" i="1"/>
  <c r="I1440" i="1" s="1"/>
  <c r="D1440" i="1"/>
  <c r="C1440" i="1"/>
  <c r="J1440" i="1" s="1"/>
  <c r="D1439" i="1"/>
  <c r="C1439" i="1"/>
  <c r="J1439" i="1" s="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G1336" i="1" s="1"/>
  <c r="D1335" i="1"/>
  <c r="C1335" i="1"/>
  <c r="D1334" i="1"/>
  <c r="G1334" i="1" s="1"/>
  <c r="C1334" i="1"/>
  <c r="G1333" i="1"/>
  <c r="D1333" i="1"/>
  <c r="C1333" i="1"/>
  <c r="H1333" i="1" s="1"/>
  <c r="D1332" i="1"/>
  <c r="C1332" i="1"/>
  <c r="G1332" i="1" s="1"/>
  <c r="D1331" i="1"/>
  <c r="C1331" i="1"/>
  <c r="D1330" i="1"/>
  <c r="G1330" i="1" s="1"/>
  <c r="C1330" i="1"/>
  <c r="D1329" i="1"/>
  <c r="D1328" i="1"/>
  <c r="C1328" i="1"/>
  <c r="G1328" i="1" s="1"/>
  <c r="D1327" i="1"/>
  <c r="C1327" i="1"/>
  <c r="D1326" i="1"/>
  <c r="G1326" i="1" s="1"/>
  <c r="C1326" i="1"/>
  <c r="G1325" i="1"/>
  <c r="D1325" i="1"/>
  <c r="C1325" i="1"/>
  <c r="H1325" i="1" s="1"/>
  <c r="D1324" i="1"/>
  <c r="C1324" i="1"/>
  <c r="D1323" i="1"/>
  <c r="C1323" i="1"/>
  <c r="D1322" i="1"/>
  <c r="G1322" i="1" s="1"/>
  <c r="C1322" i="1"/>
  <c r="G1321" i="1"/>
  <c r="D1321" i="1"/>
  <c r="C1321" i="1"/>
  <c r="H1321" i="1" s="1"/>
  <c r="D1320" i="1"/>
  <c r="C1320" i="1"/>
  <c r="D1319" i="1"/>
  <c r="C1319" i="1"/>
  <c r="D1318" i="1"/>
  <c r="G1318" i="1" s="1"/>
  <c r="C1318" i="1"/>
  <c r="G1317" i="1"/>
  <c r="D1317" i="1"/>
  <c r="C1317" i="1"/>
  <c r="D1316" i="1"/>
  <c r="C1316" i="1"/>
  <c r="G1316" i="1" s="1"/>
  <c r="D1315" i="1"/>
  <c r="C1315" i="1"/>
  <c r="G1314" i="1"/>
  <c r="D1314" i="1"/>
  <c r="C1314" i="1"/>
  <c r="G1313" i="1"/>
  <c r="D1313" i="1"/>
  <c r="C1313" i="1"/>
  <c r="D1312" i="1"/>
  <c r="C1312" i="1"/>
  <c r="D1311" i="1"/>
  <c r="C1311" i="1"/>
  <c r="G1310" i="1"/>
  <c r="D1310" i="1"/>
  <c r="C1310" i="1"/>
  <c r="G1309" i="1"/>
  <c r="D1309" i="1"/>
  <c r="C1309" i="1"/>
  <c r="D1308" i="1"/>
  <c r="C1308" i="1"/>
  <c r="G1308" i="1" s="1"/>
  <c r="D1307" i="1"/>
  <c r="C1307" i="1"/>
  <c r="G1306" i="1"/>
  <c r="D1306" i="1"/>
  <c r="C1306" i="1"/>
  <c r="G1305" i="1"/>
  <c r="D1305" i="1"/>
  <c r="C1305" i="1"/>
  <c r="D1304" i="1"/>
  <c r="C1304" i="1"/>
  <c r="D1303" i="1"/>
  <c r="C1303" i="1"/>
  <c r="G1302" i="1"/>
  <c r="D1302" i="1"/>
  <c r="C1302" i="1"/>
  <c r="G1301" i="1"/>
  <c r="D1301" i="1"/>
  <c r="C1301" i="1"/>
  <c r="D1300" i="1"/>
  <c r="C1300" i="1"/>
  <c r="G1300" i="1" s="1"/>
  <c r="D1299" i="1"/>
  <c r="G1298" i="1"/>
  <c r="D1298" i="1"/>
  <c r="C1298" i="1"/>
  <c r="G1297" i="1"/>
  <c r="D1297" i="1"/>
  <c r="C1297" i="1"/>
  <c r="D1296" i="1"/>
  <c r="C1296" i="1"/>
  <c r="D1295" i="1"/>
  <c r="C1295" i="1"/>
  <c r="G1294" i="1"/>
  <c r="D1294" i="1"/>
  <c r="C1294" i="1"/>
  <c r="G1293" i="1"/>
  <c r="D1293" i="1"/>
  <c r="C1293" i="1"/>
  <c r="D1292" i="1"/>
  <c r="C1292" i="1"/>
  <c r="G1292" i="1" s="1"/>
  <c r="D1291" i="1"/>
  <c r="C1291" i="1"/>
  <c r="G1290" i="1"/>
  <c r="D1290" i="1"/>
  <c r="C1290" i="1"/>
  <c r="G1289" i="1"/>
  <c r="D1289" i="1"/>
  <c r="C1289" i="1"/>
  <c r="D1288" i="1"/>
  <c r="C1288" i="1"/>
  <c r="D1287" i="1"/>
  <c r="C1287" i="1"/>
  <c r="G1286" i="1"/>
  <c r="D1286" i="1"/>
  <c r="C1286" i="1"/>
  <c r="G1285" i="1"/>
  <c r="D1285" i="1"/>
  <c r="C1285" i="1"/>
  <c r="D1284" i="1"/>
  <c r="C1284" i="1"/>
  <c r="G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G1188" i="1" s="1"/>
  <c r="D1187" i="1"/>
  <c r="C1187" i="1"/>
  <c r="G1187" i="1" s="1"/>
  <c r="H1186" i="1"/>
  <c r="D1186" i="1"/>
  <c r="C1186" i="1"/>
  <c r="D1185" i="1"/>
  <c r="H1185" i="1" s="1"/>
  <c r="C1185" i="1"/>
  <c r="D1184" i="1"/>
  <c r="C1184" i="1"/>
  <c r="G1184" i="1" s="1"/>
  <c r="D1183" i="1"/>
  <c r="H1182" i="1"/>
  <c r="D1182" i="1"/>
  <c r="C1182" i="1"/>
  <c r="D1181" i="1"/>
  <c r="H1181" i="1" s="1"/>
  <c r="C1181" i="1"/>
  <c r="D1180" i="1"/>
  <c r="C1180" i="1"/>
  <c r="G1180" i="1" s="1"/>
  <c r="D1179" i="1"/>
  <c r="C1179" i="1"/>
  <c r="G1179" i="1" s="1"/>
  <c r="H1178" i="1"/>
  <c r="D1178" i="1"/>
  <c r="C1178" i="1"/>
  <c r="D1177" i="1"/>
  <c r="H1177" i="1" s="1"/>
  <c r="C1177" i="1"/>
  <c r="D1176" i="1"/>
  <c r="C1176" i="1"/>
  <c r="G1176" i="1" s="1"/>
  <c r="D1175" i="1"/>
  <c r="C1175" i="1"/>
  <c r="G1175" i="1" s="1"/>
  <c r="H1174" i="1"/>
  <c r="D1174" i="1"/>
  <c r="C1174" i="1"/>
  <c r="D1173" i="1"/>
  <c r="H1173" i="1" s="1"/>
  <c r="C1173" i="1"/>
  <c r="D1172" i="1"/>
  <c r="C1172" i="1"/>
  <c r="G1172" i="1" s="1"/>
  <c r="D1171" i="1"/>
  <c r="C1171" i="1"/>
  <c r="G1171" i="1" s="1"/>
  <c r="H1170" i="1"/>
  <c r="D1170" i="1"/>
  <c r="C1170" i="1"/>
  <c r="D1169" i="1"/>
  <c r="H1169" i="1" s="1"/>
  <c r="C1169" i="1"/>
  <c r="D1168" i="1"/>
  <c r="C1168" i="1"/>
  <c r="G1168" i="1" s="1"/>
  <c r="D1167" i="1"/>
  <c r="C1167" i="1"/>
  <c r="G1167" i="1" s="1"/>
  <c r="H1166" i="1"/>
  <c r="D1166" i="1"/>
  <c r="C1166" i="1"/>
  <c r="D1165" i="1"/>
  <c r="H1165" i="1" s="1"/>
  <c r="C1165" i="1"/>
  <c r="D1164" i="1"/>
  <c r="C1164" i="1"/>
  <c r="G1164" i="1" s="1"/>
  <c r="D1163" i="1"/>
  <c r="C1163" i="1"/>
  <c r="G1163" i="1" s="1"/>
  <c r="H1162" i="1"/>
  <c r="D1162" i="1"/>
  <c r="C1162" i="1"/>
  <c r="D1161" i="1"/>
  <c r="H1161" i="1" s="1"/>
  <c r="C1161" i="1"/>
  <c r="D1160" i="1"/>
  <c r="C1160" i="1"/>
  <c r="G1160" i="1" s="1"/>
  <c r="D1159" i="1"/>
  <c r="C1159" i="1"/>
  <c r="G1159" i="1" s="1"/>
  <c r="H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C293" i="1"/>
  <c r="H292" i="1"/>
  <c r="G292" i="1"/>
  <c r="D292" i="1"/>
  <c r="C292" i="1"/>
  <c r="H291" i="1"/>
  <c r="G291" i="1"/>
  <c r="D291" i="1"/>
  <c r="C291" i="1"/>
  <c r="H290" i="1"/>
  <c r="G290" i="1"/>
  <c r="D290" i="1"/>
  <c r="C290" i="1"/>
  <c r="H289" i="1"/>
  <c r="G289" i="1"/>
  <c r="D289" i="1"/>
  <c r="C289" i="1"/>
  <c r="H288" i="1"/>
  <c r="G288" i="1"/>
  <c r="D288" i="1"/>
  <c r="C288" i="1"/>
  <c r="D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F217" i="9"/>
  <c r="E287" i="9"/>
  <c r="B287" i="9" s="1"/>
  <c r="E32" i="9"/>
  <c r="B32" i="9" s="1"/>
  <c r="E302" i="9"/>
  <c r="E299" i="9"/>
  <c r="B299" i="9" s="1"/>
  <c r="E297" i="9"/>
  <c r="B297" i="9" s="1"/>
  <c r="E300" i="9"/>
  <c r="B300" i="9" s="1"/>
  <c r="E292" i="9"/>
  <c r="B292" i="9" s="1"/>
  <c r="E285" i="9"/>
  <c r="B285" i="9" s="1"/>
  <c r="E33" i="9"/>
  <c r="B33" i="9" s="1"/>
  <c r="B217" i="9"/>
  <c r="E293" i="9"/>
  <c r="B293" i="9" s="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87" i="1"/>
  <c r="G1287" i="1"/>
  <c r="H1295" i="1"/>
  <c r="G1295" i="1"/>
  <c r="H1303" i="1"/>
  <c r="G1303" i="1"/>
  <c r="H1311" i="1"/>
  <c r="G1311" i="1"/>
  <c r="H1323" i="1"/>
  <c r="G1323"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F119" i="5"/>
  <c r="E118" i="5"/>
  <c r="D1096" i="1" s="1"/>
  <c r="E141" i="6"/>
  <c r="H1319" i="1"/>
  <c r="G1319"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38" i="1"/>
  <c r="G1438" i="1"/>
  <c r="H1448" i="1"/>
  <c r="G1448" i="1"/>
  <c r="I1448" i="1" s="1"/>
  <c r="J1448" i="1"/>
  <c r="G1158" i="1"/>
  <c r="H1160" i="1"/>
  <c r="G1162" i="1"/>
  <c r="H1164" i="1"/>
  <c r="G1166" i="1"/>
  <c r="H1168" i="1"/>
  <c r="G1170" i="1"/>
  <c r="H1172" i="1"/>
  <c r="G1174" i="1"/>
  <c r="H1176" i="1"/>
  <c r="G1178" i="1"/>
  <c r="H1180" i="1"/>
  <c r="G1182" i="1"/>
  <c r="H1184" i="1"/>
  <c r="G1186" i="1"/>
  <c r="H1188" i="1"/>
  <c r="G1320" i="1"/>
  <c r="H1327" i="1"/>
  <c r="G1327" i="1"/>
  <c r="H1331" i="1"/>
  <c r="G1331" i="1"/>
  <c r="H1450" i="1"/>
  <c r="G1450" i="1"/>
  <c r="I1450" i="1" s="1"/>
  <c r="J1450" i="1"/>
  <c r="F17" i="4"/>
  <c r="G178" i="9"/>
  <c r="E178" i="9" s="1"/>
  <c r="B178" i="9" s="1"/>
  <c r="H1159" i="1"/>
  <c r="G1161" i="1"/>
  <c r="H1163" i="1"/>
  <c r="G1165" i="1"/>
  <c r="H1167" i="1"/>
  <c r="G1169" i="1"/>
  <c r="H1171" i="1"/>
  <c r="G1173" i="1"/>
  <c r="H1175" i="1"/>
  <c r="G1177" i="1"/>
  <c r="H1179" i="1"/>
  <c r="G1181" i="1"/>
  <c r="G1185" i="1"/>
  <c r="H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H1257" i="1"/>
  <c r="H1259" i="1"/>
  <c r="H1261" i="1"/>
  <c r="H1263" i="1"/>
  <c r="H1265" i="1"/>
  <c r="H1267" i="1"/>
  <c r="H1269" i="1"/>
  <c r="H1271" i="1"/>
  <c r="H1273" i="1"/>
  <c r="H1275" i="1"/>
  <c r="H1277" i="1"/>
  <c r="H1279" i="1"/>
  <c r="H1281" i="1"/>
  <c r="H1283" i="1"/>
  <c r="G1288" i="1"/>
  <c r="H1291" i="1"/>
  <c r="G1291" i="1"/>
  <c r="G1296" i="1"/>
  <c r="G1304" i="1"/>
  <c r="H1307" i="1"/>
  <c r="G1307" i="1"/>
  <c r="G1312" i="1"/>
  <c r="H1315" i="1"/>
  <c r="G1315" i="1"/>
  <c r="G1324" i="1"/>
  <c r="H1335" i="1"/>
  <c r="G1335"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H1286" i="1"/>
  <c r="H1290" i="1"/>
  <c r="H1294" i="1"/>
  <c r="H1298" i="1"/>
  <c r="H1302" i="1"/>
  <c r="H1306" i="1"/>
  <c r="H1310" i="1"/>
  <c r="H1314" i="1"/>
  <c r="H1318" i="1"/>
  <c r="H1322" i="1"/>
  <c r="H1326" i="1"/>
  <c r="H1330" i="1"/>
  <c r="H1334" i="1"/>
  <c r="G1446" i="1"/>
  <c r="I1446" i="1" s="1"/>
  <c r="J1446" i="1"/>
  <c r="E7" i="4"/>
  <c r="F45" i="4"/>
  <c r="D44" i="4"/>
  <c r="E50" i="4"/>
  <c r="D46" i="1" s="1"/>
  <c r="F298" i="4"/>
  <c r="E7" i="5"/>
  <c r="F12" i="5"/>
  <c r="G309" i="9"/>
  <c r="E309" i="9" s="1"/>
  <c r="B309" i="9" s="1"/>
  <c r="F190" i="5"/>
  <c r="E237" i="5"/>
  <c r="H1285" i="1"/>
  <c r="H1289" i="1"/>
  <c r="H1293" i="1"/>
  <c r="H1297" i="1"/>
  <c r="H1301" i="1"/>
  <c r="H1305" i="1"/>
  <c r="H1309" i="1"/>
  <c r="H1313" i="1"/>
  <c r="H1317"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I1441" i="1" s="1"/>
  <c r="H1443" i="1"/>
  <c r="G1443" i="1"/>
  <c r="H1445" i="1"/>
  <c r="G1445" i="1"/>
  <c r="F421" i="4"/>
  <c r="F460" i="4"/>
  <c r="D459" i="4"/>
  <c r="D420" i="4" s="1"/>
  <c r="F590" i="4"/>
  <c r="D580" i="4"/>
  <c r="F594" i="4"/>
  <c r="D593" i="4"/>
  <c r="F8" i="5"/>
  <c r="D7" i="5"/>
  <c r="H307" i="9"/>
  <c r="E307" i="9" s="1"/>
  <c r="B307" i="9" s="1"/>
  <c r="E176" i="5"/>
  <c r="H1284" i="1"/>
  <c r="H1288" i="1"/>
  <c r="H1292" i="1"/>
  <c r="H1296" i="1"/>
  <c r="H1300" i="1"/>
  <c r="H1304" i="1"/>
  <c r="H1308" i="1"/>
  <c r="H1312" i="1"/>
  <c r="H1316" i="1"/>
  <c r="H1320" i="1"/>
  <c r="H1324" i="1"/>
  <c r="H1328" i="1"/>
  <c r="H1332" i="1"/>
  <c r="H1336" i="1"/>
  <c r="G1447" i="1"/>
  <c r="I1447" i="1" s="1"/>
  <c r="F244" i="4"/>
  <c r="D224" i="4"/>
  <c r="E643" i="4"/>
  <c r="D637" i="1" s="1"/>
  <c r="F416" i="4"/>
  <c r="F238" i="5"/>
  <c r="D237" i="5"/>
  <c r="F246" i="5"/>
  <c r="E245" i="5"/>
  <c r="D1222" i="1" s="1"/>
  <c r="H1222" i="1" s="1"/>
  <c r="F90" i="6"/>
  <c r="D89" i="6"/>
  <c r="F115" i="6"/>
  <c r="E114" i="6"/>
  <c r="F114" i="6" s="1"/>
  <c r="D7" i="4"/>
  <c r="F133" i="4"/>
  <c r="F139" i="4"/>
  <c r="D350" i="4"/>
  <c r="D407" i="4" s="1"/>
  <c r="D35" i="6"/>
  <c r="E5" i="7"/>
  <c r="C1493" i="1"/>
  <c r="D6" i="8"/>
  <c r="D50" i="4"/>
  <c r="D106" i="4"/>
  <c r="F163" i="4"/>
  <c r="F202" i="4"/>
  <c r="D196" i="4"/>
  <c r="F264" i="4"/>
  <c r="D263" i="4"/>
  <c r="E311" i="4"/>
  <c r="D306" i="1" s="1"/>
  <c r="E644" i="4"/>
  <c r="D638" i="1" s="1"/>
  <c r="E529" i="4"/>
  <c r="F118" i="5"/>
  <c r="F245" i="5"/>
  <c r="F6" i="6"/>
  <c r="D5" i="6"/>
  <c r="C1454" i="1"/>
  <c r="D22" i="7"/>
  <c r="G1469" i="1"/>
  <c r="H1469" i="1"/>
  <c r="G1475" i="1"/>
  <c r="H1475" i="1"/>
  <c r="C1525" i="1"/>
  <c r="D49" i="8"/>
  <c r="C1524" i="1" s="1"/>
  <c r="H1545" i="1"/>
  <c r="G1545" i="1"/>
  <c r="H1565" i="1"/>
  <c r="G1565" i="1"/>
  <c r="E29" i="9"/>
  <c r="B29" i="9" s="1"/>
  <c r="B35" i="9"/>
  <c r="E45" i="9"/>
  <c r="B45" i="9" s="1"/>
  <c r="B51" i="9"/>
  <c r="E61" i="9"/>
  <c r="B61" i="9" s="1"/>
  <c r="B67" i="9"/>
  <c r="E77" i="9"/>
  <c r="B77" i="9" s="1"/>
  <c r="B83" i="9"/>
  <c r="J1447" i="1"/>
  <c r="F8" i="4"/>
  <c r="E82" i="4"/>
  <c r="D78" i="1" s="1"/>
  <c r="D124" i="4"/>
  <c r="F134" i="4"/>
  <c r="G21" i="9"/>
  <c r="E21" i="9" s="1"/>
  <c r="F216" i="4"/>
  <c r="D215" i="4"/>
  <c r="E299" i="4"/>
  <c r="E363" i="4"/>
  <c r="F363" i="4" s="1"/>
  <c r="E420" i="4"/>
  <c r="F530" i="4"/>
  <c r="D529" i="4"/>
  <c r="D567" i="4"/>
  <c r="E580" i="4"/>
  <c r="D574" i="1" s="1"/>
  <c r="F70" i="5"/>
  <c r="D69" i="5"/>
  <c r="F207" i="5"/>
  <c r="D206" i="5"/>
  <c r="E25" i="9"/>
  <c r="B25" i="9" s="1"/>
  <c r="B31" i="9"/>
  <c r="E41" i="9"/>
  <c r="B41" i="9" s="1"/>
  <c r="B47" i="9"/>
  <c r="E57" i="9"/>
  <c r="B57" i="9" s="1"/>
  <c r="B63" i="9"/>
  <c r="E73" i="9"/>
  <c r="B73" i="9" s="1"/>
  <c r="B79" i="9"/>
  <c r="E89" i="9"/>
  <c r="B89" i="9" s="1"/>
  <c r="G186" i="9"/>
  <c r="E186" i="9" s="1"/>
  <c r="B186" i="9" s="1"/>
  <c r="E143" i="9"/>
  <c r="B143" i="9" s="1"/>
  <c r="E146" i="5"/>
  <c r="D1124" i="1" s="1"/>
  <c r="D24" i="8"/>
  <c r="C1499" i="1" s="1"/>
  <c r="D43" i="8"/>
  <c r="G1550" i="1"/>
  <c r="H1550" i="1"/>
  <c r="B275" i="9"/>
  <c r="E147" i="9"/>
  <c r="B147" i="9" s="1"/>
  <c r="G1572" i="1"/>
  <c r="H1572" i="1"/>
  <c r="H1570" i="1"/>
  <c r="G1564" i="1"/>
  <c r="H1564" i="1"/>
  <c r="H1549" i="1"/>
  <c r="G1549" i="1"/>
  <c r="G1530" i="1"/>
  <c r="G1480" i="1"/>
  <c r="H1480" i="1"/>
  <c r="H1461" i="1"/>
  <c r="G1461" i="1"/>
  <c r="G1470" i="1"/>
  <c r="H1470" i="1"/>
  <c r="H1501" i="1"/>
  <c r="G1501" i="1"/>
  <c r="G1519" i="1"/>
  <c r="H1519" i="1"/>
  <c r="G1535" i="1"/>
  <c r="H1535" i="1"/>
  <c r="G1555" i="1"/>
  <c r="H1555" i="1"/>
  <c r="G1576" i="1"/>
  <c r="H1576" i="1"/>
  <c r="B104" i="9"/>
  <c r="B108" i="9"/>
  <c r="E115" i="9"/>
  <c r="B115" i="9" s="1"/>
  <c r="B121" i="9"/>
  <c r="E131" i="9"/>
  <c r="B131" i="9" s="1"/>
  <c r="B137" i="9"/>
  <c r="B149" i="9"/>
  <c r="E159" i="9"/>
  <c r="B159" i="9" s="1"/>
  <c r="D151" i="4"/>
  <c r="F603" i="4"/>
  <c r="D87" i="5"/>
  <c r="F149" i="5"/>
  <c r="D176" i="5"/>
  <c r="E22" i="7"/>
  <c r="G1483" i="1"/>
  <c r="H1483" i="1"/>
  <c r="G1511" i="1"/>
  <c r="H1511" i="1"/>
  <c r="G1540" i="1"/>
  <c r="H1540" i="1"/>
  <c r="G1560" i="1"/>
  <c r="H1560" i="1"/>
  <c r="G279" i="9"/>
  <c r="E279" i="9" s="1"/>
  <c r="B279"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88" i="9"/>
  <c r="E188" i="9" s="1"/>
  <c r="B188" i="9" s="1"/>
  <c r="G184" i="9"/>
  <c r="E184" i="9" s="1"/>
  <c r="B184" i="9" s="1"/>
  <c r="G180" i="9"/>
  <c r="E180" i="9" s="1"/>
  <c r="B180" i="9" s="1"/>
  <c r="G176" i="9"/>
  <c r="E176" i="9" s="1"/>
  <c r="B176" i="9" s="1"/>
  <c r="G166" i="9"/>
  <c r="H165" i="9"/>
  <c r="G189" i="9"/>
  <c r="E189" i="9" s="1"/>
  <c r="B189" i="9" s="1"/>
  <c r="G185" i="9"/>
  <c r="E185" i="9" s="1"/>
  <c r="B185" i="9" s="1"/>
  <c r="G181" i="9"/>
  <c r="E181" i="9" s="1"/>
  <c r="B181" i="9" s="1"/>
  <c r="G177" i="9"/>
  <c r="E177" i="9" s="1"/>
  <c r="B177" i="9" s="1"/>
  <c r="G165" i="9"/>
  <c r="G164" i="9"/>
  <c r="E164" i="9" s="1"/>
  <c r="B164" i="9" s="1"/>
  <c r="G163" i="9"/>
  <c r="E163" i="9" s="1"/>
  <c r="B163" i="9" s="1"/>
  <c r="G162" i="9"/>
  <c r="E162" i="9" s="1"/>
  <c r="B162" i="9" s="1"/>
  <c r="G161" i="9"/>
  <c r="E161" i="9" s="1"/>
  <c r="B161" i="9" s="1"/>
  <c r="I10" i="9"/>
  <c r="B93" i="9"/>
  <c r="E96" i="9"/>
  <c r="B96" i="9" s="1"/>
  <c r="B101" i="9"/>
  <c r="E107" i="9"/>
  <c r="B107" i="9" s="1"/>
  <c r="E111" i="9"/>
  <c r="B111" i="9" s="1"/>
  <c r="B117" i="9"/>
  <c r="E127" i="9"/>
  <c r="B127" i="9" s="1"/>
  <c r="B133" i="9"/>
  <c r="B145" i="9"/>
  <c r="E155" i="9"/>
  <c r="B155" i="9" s="1"/>
  <c r="G1504" i="1"/>
  <c r="H1504" i="1"/>
  <c r="B281" i="9"/>
  <c r="F270" i="9"/>
  <c r="B270" i="9" s="1"/>
  <c r="F266" i="9"/>
  <c r="B266" i="9" s="1"/>
  <c r="F262" i="9"/>
  <c r="B262" i="9" s="1"/>
  <c r="B256" i="9"/>
  <c r="B248" i="9"/>
  <c r="G1577" i="1"/>
  <c r="H1577" i="1"/>
  <c r="G1574" i="1"/>
  <c r="H1574" i="1"/>
  <c r="H1569" i="1"/>
  <c r="G1569" i="1"/>
  <c r="H1521" i="1"/>
  <c r="G1521" i="1"/>
  <c r="G1512" i="1"/>
  <c r="H1512" i="1"/>
  <c r="J1463" i="1"/>
  <c r="G1463" i="1"/>
  <c r="I1463" i="1" s="1"/>
  <c r="H1463" i="1"/>
  <c r="B306" i="9"/>
  <c r="B302" i="9"/>
  <c r="B298" i="9"/>
  <c r="B294" i="9"/>
  <c r="E283" i="9"/>
  <c r="B283" i="9" s="1"/>
  <c r="F254" i="9"/>
  <c r="B254" i="9" s="1"/>
  <c r="F246" i="9"/>
  <c r="B246" i="9" s="1"/>
  <c r="G1556" i="1"/>
  <c r="H1556" i="1"/>
  <c r="G1536" i="1"/>
  <c r="H1536" i="1"/>
  <c r="G1496" i="1"/>
  <c r="H1496" i="1"/>
  <c r="B215" i="9"/>
  <c r="B216" i="9"/>
  <c r="B219" i="9"/>
  <c r="B220" i="9"/>
  <c r="B223" i="9"/>
  <c r="B224" i="9"/>
  <c r="B227" i="9"/>
  <c r="B228" i="9"/>
  <c r="B231" i="9"/>
  <c r="B232" i="9"/>
  <c r="B235" i="9"/>
  <c r="B236" i="9"/>
  <c r="B239" i="9"/>
  <c r="B240" i="9"/>
  <c r="B243" i="9"/>
  <c r="B244" i="9"/>
  <c r="B253" i="9"/>
  <c r="G1566" i="1"/>
  <c r="H1566" i="1"/>
  <c r="H1561" i="1"/>
  <c r="G1561" i="1"/>
  <c r="G1558" i="1"/>
  <c r="H1558" i="1"/>
  <c r="J1460" i="1"/>
  <c r="G1460" i="1"/>
  <c r="I1460" i="1" s="1"/>
  <c r="H1460" i="1"/>
  <c r="G1548" i="1"/>
  <c r="H1548" i="1"/>
  <c r="G1520" i="1"/>
  <c r="H1520" i="1"/>
  <c r="G1500" i="1"/>
  <c r="H1500" i="1"/>
  <c r="G1492" i="1"/>
  <c r="H1492" i="1"/>
  <c r="J1471" i="1"/>
  <c r="G1471" i="1"/>
  <c r="H1471" i="1"/>
  <c r="J1465" i="1"/>
  <c r="G1465" i="1"/>
  <c r="H1465" i="1"/>
  <c r="G1544" i="1"/>
  <c r="H1544" i="1"/>
  <c r="G1488" i="1"/>
  <c r="H1488" i="1"/>
  <c r="J1476" i="1"/>
  <c r="G1476" i="1"/>
  <c r="I1476" i="1" s="1"/>
  <c r="H1476" i="1"/>
  <c r="J1473" i="1"/>
  <c r="G1473" i="1"/>
  <c r="I1473" i="1" s="1"/>
  <c r="H1473" i="1"/>
  <c r="J1467" i="1"/>
  <c r="G1467" i="1"/>
  <c r="H1467" i="1"/>
  <c r="I1462" i="1"/>
  <c r="I1459" i="1"/>
  <c r="J1456" i="1"/>
  <c r="G1456" i="1"/>
  <c r="I1456" i="1" s="1"/>
  <c r="H1456" i="1"/>
  <c r="G1532" i="1"/>
  <c r="H1532" i="1"/>
  <c r="G1528" i="1"/>
  <c r="H1528" i="1"/>
  <c r="G1516" i="1"/>
  <c r="H1516" i="1"/>
  <c r="G1508" i="1"/>
  <c r="H1508" i="1"/>
  <c r="G1484" i="1"/>
  <c r="H1484" i="1"/>
  <c r="J1478" i="1"/>
  <c r="G1478" i="1"/>
  <c r="I1478" i="1" s="1"/>
  <c r="H1478" i="1"/>
  <c r="I1464" i="1"/>
  <c r="J1458" i="1"/>
  <c r="G1458" i="1"/>
  <c r="I1458" i="1" s="1"/>
  <c r="H1458" i="1"/>
  <c r="J1452" i="1"/>
  <c r="G1452" i="1"/>
  <c r="I1452" i="1" s="1"/>
  <c r="H1452" i="1"/>
  <c r="F407" i="4" l="1"/>
  <c r="C402" i="1"/>
  <c r="F420" i="4"/>
  <c r="C414" i="1"/>
  <c r="F176" i="5"/>
  <c r="H22" i="3"/>
  <c r="D175" i="5"/>
  <c r="C1153" i="1"/>
  <c r="E298" i="4"/>
  <c r="D294" i="1"/>
  <c r="I20" i="3"/>
  <c r="D985" i="1"/>
  <c r="E166" i="9"/>
  <c r="B166" i="9" s="1"/>
  <c r="G310" i="9"/>
  <c r="E310" i="9" s="1"/>
  <c r="B310" i="9" s="1"/>
  <c r="F206" i="5"/>
  <c r="C1183" i="1"/>
  <c r="E635" i="4"/>
  <c r="D629" i="1" s="1"/>
  <c r="D414" i="1"/>
  <c r="F215" i="4"/>
  <c r="C211" i="1"/>
  <c r="C120" i="1"/>
  <c r="F124" i="4"/>
  <c r="H1454" i="1"/>
  <c r="G1454" i="1"/>
  <c r="H638" i="1"/>
  <c r="G638" i="1"/>
  <c r="F196" i="4"/>
  <c r="C192" i="1"/>
  <c r="F50" i="4"/>
  <c r="C46" i="1"/>
  <c r="F35" i="6"/>
  <c r="H25" i="3"/>
  <c r="C1329" i="1"/>
  <c r="F89" i="6"/>
  <c r="C1383" i="1"/>
  <c r="F237" i="5"/>
  <c r="H23" i="3"/>
  <c r="C1214" i="1"/>
  <c r="F224" i="4"/>
  <c r="C220" i="1"/>
  <c r="F7" i="5"/>
  <c r="H20" i="3"/>
  <c r="C985" i="1"/>
  <c r="F580" i="4"/>
  <c r="C574" i="1"/>
  <c r="F146" i="5"/>
  <c r="H1124" i="1"/>
  <c r="G1124" i="1"/>
  <c r="C1453" i="1"/>
  <c r="H30" i="3"/>
  <c r="G637" i="1"/>
  <c r="H637" i="1"/>
  <c r="I23" i="3"/>
  <c r="D1214" i="1"/>
  <c r="I28" i="3"/>
  <c r="D1435" i="1"/>
  <c r="I1467" i="1"/>
  <c r="I1471" i="1"/>
  <c r="I1465" i="1"/>
  <c r="B192" i="9"/>
  <c r="F87" i="5"/>
  <c r="C1065" i="1"/>
  <c r="C1518" i="1"/>
  <c r="I35" i="3"/>
  <c r="F567" i="4"/>
  <c r="C561" i="1"/>
  <c r="F643" i="4"/>
  <c r="H78" i="1"/>
  <c r="G78" i="1"/>
  <c r="G1524" i="1"/>
  <c r="H1524" i="1"/>
  <c r="H306" i="1"/>
  <c r="G306" i="1"/>
  <c r="C1481" i="1"/>
  <c r="G312" i="9"/>
  <c r="E312" i="9" s="1"/>
  <c r="D42" i="8"/>
  <c r="F7" i="4"/>
  <c r="D6" i="4"/>
  <c r="C3" i="1"/>
  <c r="D5" i="7"/>
  <c r="E6" i="4"/>
  <c r="D3" i="1"/>
  <c r="G1096" i="1"/>
  <c r="H1096" i="1"/>
  <c r="D289" i="4"/>
  <c r="F151" i="4"/>
  <c r="H17" i="3"/>
  <c r="C147" i="1"/>
  <c r="E528" i="4"/>
  <c r="D523" i="1"/>
  <c r="F106" i="4"/>
  <c r="C102" i="1"/>
  <c r="I29" i="3"/>
  <c r="D1436" i="1"/>
  <c r="F44" i="4"/>
  <c r="C40" i="1"/>
  <c r="E165" i="9"/>
  <c r="B165" i="9" s="1"/>
  <c r="D1453" i="1"/>
  <c r="I30" i="3"/>
  <c r="G1499" i="1"/>
  <c r="H1499" i="1"/>
  <c r="F69" i="5"/>
  <c r="D68" i="5"/>
  <c r="C1047" i="1"/>
  <c r="F529" i="4"/>
  <c r="D528" i="4"/>
  <c r="C523" i="1"/>
  <c r="E350" i="4"/>
  <c r="D358" i="1"/>
  <c r="B21" i="9"/>
  <c r="H1525" i="1"/>
  <c r="G1525" i="1"/>
  <c r="D141" i="6"/>
  <c r="F5" i="6"/>
  <c r="H24" i="3"/>
  <c r="C1299" i="1"/>
  <c r="E68" i="5"/>
  <c r="F263" i="4"/>
  <c r="C259" i="1"/>
  <c r="H1493" i="1"/>
  <c r="G1493" i="1"/>
  <c r="D408" i="4"/>
  <c r="F350" i="4"/>
  <c r="C345" i="1"/>
  <c r="D1408" i="1"/>
  <c r="I27" i="3"/>
  <c r="E175" i="5"/>
  <c r="D1152" i="1" s="1"/>
  <c r="I22" i="3"/>
  <c r="D1153" i="1"/>
  <c r="F593" i="4"/>
  <c r="C587" i="1"/>
  <c r="F459" i="4"/>
  <c r="C453" i="1"/>
  <c r="I1443" i="1"/>
  <c r="I1439" i="1"/>
  <c r="H453" i="1" l="1"/>
  <c r="G453" i="1"/>
  <c r="F141" i="6"/>
  <c r="H28" i="3"/>
  <c r="C1435" i="1"/>
  <c r="H21" i="3"/>
  <c r="F68" i="5"/>
  <c r="C1046" i="1"/>
  <c r="H3" i="1"/>
  <c r="G3" i="1"/>
  <c r="H1518" i="1"/>
  <c r="G1518" i="1"/>
  <c r="H120" i="1"/>
  <c r="G120" i="1"/>
  <c r="G294" i="1"/>
  <c r="H294" i="1"/>
  <c r="G317" i="9"/>
  <c r="E317" i="9" s="1"/>
  <c r="D636" i="4"/>
  <c r="F528" i="4"/>
  <c r="C522" i="1"/>
  <c r="D412" i="4"/>
  <c r="H16" i="3"/>
  <c r="F6" i="4"/>
  <c r="D290" i="4"/>
  <c r="C2" i="1"/>
  <c r="H1481" i="1"/>
  <c r="G1481" i="1"/>
  <c r="G561" i="1"/>
  <c r="H561" i="1"/>
  <c r="H1065" i="1"/>
  <c r="G1065" i="1"/>
  <c r="H985" i="1"/>
  <c r="G985" i="1"/>
  <c r="G220" i="1"/>
  <c r="H220" i="1"/>
  <c r="H192" i="1"/>
  <c r="G192" i="1"/>
  <c r="H211" i="1"/>
  <c r="G211" i="1"/>
  <c r="G1183" i="1"/>
  <c r="H1183" i="1"/>
  <c r="E407" i="4"/>
  <c r="D402" i="1" s="1"/>
  <c r="D293" i="1"/>
  <c r="B312" i="9"/>
  <c r="E311" i="9"/>
  <c r="H1329" i="1"/>
  <c r="G1329" i="1"/>
  <c r="H587" i="1"/>
  <c r="G587" i="1"/>
  <c r="G259" i="1"/>
  <c r="H259" i="1"/>
  <c r="H358" i="1"/>
  <c r="G358" i="1"/>
  <c r="E636" i="4"/>
  <c r="D630" i="1" s="1"/>
  <c r="D522" i="1"/>
  <c r="D291" i="4"/>
  <c r="F289" i="4"/>
  <c r="D413" i="4"/>
  <c r="C285" i="1"/>
  <c r="E290" i="4"/>
  <c r="D286" i="1" s="1"/>
  <c r="E412" i="4"/>
  <c r="I16" i="3"/>
  <c r="D2" i="1"/>
  <c r="E291" i="4"/>
  <c r="D287" i="1" s="1"/>
  <c r="H1383" i="1"/>
  <c r="G1383" i="1"/>
  <c r="H1153" i="1"/>
  <c r="G1153" i="1"/>
  <c r="G414" i="1"/>
  <c r="H414" i="1"/>
  <c r="G402" i="1"/>
  <c r="H402" i="1"/>
  <c r="G1408" i="1"/>
  <c r="H1408" i="1"/>
  <c r="I21" i="3"/>
  <c r="D1046" i="1"/>
  <c r="H523" i="1"/>
  <c r="G523" i="1"/>
  <c r="H1299" i="1"/>
  <c r="H9" i="3"/>
  <c r="G1299" i="1"/>
  <c r="C403" i="1"/>
  <c r="E408" i="4"/>
  <c r="D403" i="1" s="1"/>
  <c r="D345" i="1"/>
  <c r="G345" i="1" s="1"/>
  <c r="E413" i="4"/>
  <c r="G1047" i="1"/>
  <c r="H1047" i="1"/>
  <c r="H40" i="1"/>
  <c r="G40" i="1"/>
  <c r="H102" i="1"/>
  <c r="G102" i="1"/>
  <c r="H147" i="1"/>
  <c r="G147" i="1"/>
  <c r="G315" i="9"/>
  <c r="E315" i="9" s="1"/>
  <c r="H29" i="3"/>
  <c r="C1436" i="1"/>
  <c r="C1517" i="1"/>
  <c r="K1450" i="9"/>
  <c r="G313" i="9"/>
  <c r="E313" i="9" s="1"/>
  <c r="B313" i="9" s="1"/>
  <c r="I34" i="3"/>
  <c r="H19" i="9"/>
  <c r="E19" i="9" s="1"/>
  <c r="B19" i="9" s="1"/>
  <c r="H1453" i="1"/>
  <c r="G1453" i="1"/>
  <c r="G574" i="1"/>
  <c r="H574" i="1"/>
  <c r="D6" i="5"/>
  <c r="H1214" i="1"/>
  <c r="G1214" i="1"/>
  <c r="H46" i="1"/>
  <c r="G46" i="1"/>
  <c r="E6" i="5"/>
  <c r="F175" i="5"/>
  <c r="C1152" i="1"/>
  <c r="D635" i="4"/>
  <c r="E314" i="9" l="1"/>
  <c r="I10" i="3" s="1"/>
  <c r="B315" i="9"/>
  <c r="E639" i="4"/>
  <c r="E414" i="4"/>
  <c r="D409" i="1" s="1"/>
  <c r="D407" i="1"/>
  <c r="H1152" i="1"/>
  <c r="G1152" i="1"/>
  <c r="H1517" i="1"/>
  <c r="G1517" i="1"/>
  <c r="E640" i="4"/>
  <c r="E415" i="4"/>
  <c r="D410" i="1" s="1"/>
  <c r="D408" i="1"/>
  <c r="F408" i="4"/>
  <c r="H345" i="1"/>
  <c r="F291" i="4"/>
  <c r="C287" i="1"/>
  <c r="H2" i="1"/>
  <c r="G2" i="1"/>
  <c r="D639" i="4"/>
  <c r="D414" i="4"/>
  <c r="F412" i="4"/>
  <c r="C407" i="1"/>
  <c r="F636" i="4"/>
  <c r="C630" i="1"/>
  <c r="F635" i="4"/>
  <c r="C629" i="1"/>
  <c r="G403" i="1"/>
  <c r="H403" i="1"/>
  <c r="G1046" i="1"/>
  <c r="H1046" i="1"/>
  <c r="H1436" i="1"/>
  <c r="G1436" i="1"/>
  <c r="G285" i="1"/>
  <c r="H285" i="1"/>
  <c r="H293" i="1"/>
  <c r="G293" i="1"/>
  <c r="H11" i="3"/>
  <c r="F290" i="4"/>
  <c r="C286" i="1"/>
  <c r="G284" i="9"/>
  <c r="E284" i="9" s="1"/>
  <c r="B284" i="9" s="1"/>
  <c r="G278" i="9"/>
  <c r="F6" i="5"/>
  <c r="C984" i="1"/>
  <c r="H278" i="9"/>
  <c r="D984" i="1"/>
  <c r="K3" i="9"/>
  <c r="D415" i="4"/>
  <c r="D640" i="4"/>
  <c r="F413" i="4"/>
  <c r="C408" i="1"/>
  <c r="H522" i="1"/>
  <c r="G522" i="1"/>
  <c r="B317" i="9"/>
  <c r="E316" i="9"/>
  <c r="I9" i="3" s="1"/>
  <c r="H1435" i="1"/>
  <c r="G1435" i="1"/>
  <c r="F415" i="4" l="1"/>
  <c r="C410" i="1"/>
  <c r="H408" i="1"/>
  <c r="G408" i="1"/>
  <c r="H8" i="3"/>
  <c r="H984" i="1"/>
  <c r="G984" i="1"/>
  <c r="H286" i="1"/>
  <c r="G286" i="1"/>
  <c r="D641" i="4"/>
  <c r="F639" i="4"/>
  <c r="C633" i="1"/>
  <c r="G287" i="1"/>
  <c r="H287" i="1"/>
  <c r="D642" i="4"/>
  <c r="F640" i="4"/>
  <c r="C634" i="1"/>
  <c r="E278" i="9"/>
  <c r="H629" i="1"/>
  <c r="G629" i="1"/>
  <c r="H407" i="1"/>
  <c r="G407" i="1"/>
  <c r="E641" i="4"/>
  <c r="D633" i="1"/>
  <c r="N3" i="9"/>
  <c r="I11" i="3"/>
  <c r="E642" i="4"/>
  <c r="D634" i="1"/>
  <c r="H630" i="1"/>
  <c r="G630" i="1"/>
  <c r="F414" i="4"/>
  <c r="C409" i="1"/>
  <c r="H634" i="1" l="1"/>
  <c r="G634" i="1"/>
  <c r="G409" i="1"/>
  <c r="H409" i="1"/>
  <c r="H633" i="1"/>
  <c r="G633" i="1"/>
  <c r="E646" i="4"/>
  <c r="D636" i="1"/>
  <c r="E645" i="4"/>
  <c r="D635" i="1"/>
  <c r="D646" i="4"/>
  <c r="F642" i="4"/>
  <c r="C636" i="1"/>
  <c r="B278" i="9"/>
  <c r="E277" i="9"/>
  <c r="D645" i="4"/>
  <c r="F641" i="4"/>
  <c r="C635" i="1"/>
  <c r="G276" i="9"/>
  <c r="E276" i="9" s="1"/>
  <c r="B276" i="9" s="1"/>
  <c r="H410" i="1"/>
  <c r="G410" i="1"/>
  <c r="M3" i="9"/>
  <c r="I8" i="3"/>
  <c r="H19" i="3" l="1"/>
  <c r="F646" i="4"/>
  <c r="C640" i="1"/>
  <c r="I19" i="3"/>
  <c r="D640" i="1"/>
  <c r="F645" i="4"/>
  <c r="H18" i="3"/>
  <c r="C639" i="1"/>
  <c r="H635" i="1"/>
  <c r="G635" i="1"/>
  <c r="H7" i="3"/>
  <c r="H636" i="1"/>
  <c r="G636" i="1"/>
  <c r="I18" i="3"/>
  <c r="D639" i="1"/>
  <c r="J3" i="9" l="1"/>
  <c r="H640" i="1"/>
  <c r="G640" i="1"/>
  <c r="G639" i="1"/>
  <c r="H639" i="1"/>
  <c r="L272" i="9" l="1"/>
  <c r="M272" i="9"/>
  <c r="G274" i="9"/>
  <c r="H274" i="9"/>
  <c r="H18" i="9"/>
  <c r="G18" i="9"/>
  <c r="E18" i="9" s="1"/>
  <c r="B18" i="9" s="1"/>
  <c r="K9" i="9"/>
  <c r="J6" i="9"/>
  <c r="L15" i="9"/>
  <c r="K5" i="9"/>
  <c r="H17" i="9"/>
  <c r="I11" i="9"/>
  <c r="M16" i="9"/>
  <c r="K13" i="9"/>
  <c r="J10" i="9"/>
  <c r="E10" i="9" s="1"/>
  <c r="B10" i="9" s="1"/>
  <c r="I7" i="9"/>
  <c r="E7" i="9" s="1"/>
  <c r="B7" i="9" s="1"/>
  <c r="K10" i="9"/>
  <c r="G16" i="9"/>
  <c r="E16" i="9" s="1"/>
  <c r="I9" i="9"/>
  <c r="E9" i="9" s="1"/>
  <c r="B9" i="9" s="1"/>
  <c r="G15" i="9"/>
  <c r="E15" i="9" s="1"/>
  <c r="J9" i="9"/>
  <c r="H15" i="9"/>
  <c r="G17" i="9"/>
  <c r="E17" i="9" s="1"/>
  <c r="B17" i="9" s="1"/>
  <c r="M15" i="9"/>
  <c r="J8" i="9"/>
  <c r="K8" i="9"/>
  <c r="J13" i="9"/>
  <c r="K6" i="9"/>
  <c r="J11" i="9"/>
  <c r="I17" i="9"/>
  <c r="I5" i="9"/>
  <c r="E5" i="9" s="1"/>
  <c r="K11" i="9"/>
  <c r="H16" i="9"/>
  <c r="J5" i="9"/>
  <c r="L16" i="9"/>
  <c r="F16" i="9" s="1"/>
  <c r="I13" i="9"/>
  <c r="E13" i="9" s="1"/>
  <c r="B13" i="9" s="1"/>
  <c r="J7" i="9"/>
  <c r="I12" i="9"/>
  <c r="K7" i="9"/>
  <c r="J12" i="9"/>
  <c r="J17" i="9"/>
  <c r="I6" i="9"/>
  <c r="K12" i="9"/>
  <c r="I8" i="9"/>
  <c r="E8" i="9" s="1"/>
  <c r="B8" i="9" s="1"/>
  <c r="E14" i="9" l="1"/>
  <c r="E11" i="9"/>
  <c r="B11" i="9" s="1"/>
  <c r="E6" i="9"/>
  <c r="B6" i="9" s="1"/>
  <c r="B5" i="9"/>
  <c r="E274" i="9"/>
  <c r="E12" i="9"/>
  <c r="B12" i="9" s="1"/>
  <c r="B16" i="9"/>
  <c r="F15" i="9"/>
  <c r="F14" i="9" s="1"/>
  <c r="F272" i="9"/>
  <c r="B274" i="9" l="1"/>
  <c r="E20" i="9"/>
  <c r="I7" i="3" s="1"/>
  <c r="B272" i="9"/>
  <c r="F20" i="9"/>
  <c r="F3" i="9" s="1"/>
  <c r="E4" i="9"/>
  <c r="B1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<sst xmlns="http://schemas.openxmlformats.org/spreadsheetml/2006/main" count="5178" uniqueCount="3449">
  <si>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</si>
  <si>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</si>
  <si>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</si>
  <si>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</si>
  <si>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</si>
  <si>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</si>
  <si>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</si>
  <si>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</si>
  <si>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</si>
  <si>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</si>
  <si>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</si>
  <si>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</si>
  <si>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</si>
  <si>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</si>
  <si>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</si>
  <si>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</si>
  <si>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</si>
  <si>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</si>
  <si>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</si>
  <si>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</si>
  <si>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</si>
  <si>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</si>
  <si>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</si>
  <si>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</si>
  <si>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</si>
  <si>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</si>
  <si>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</si>
  <si>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</si>
  <si>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</si>
  <si>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</si>
  <si>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</si>
  <si>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KARLOVAC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</si>
  <si>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</si>
  <si>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</si>
  <si>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</si>
  <si>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</si>
  <si>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</si>
  <si>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</si>
  <si>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</si>
  <si>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</si>
  <si>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</si>
  <si>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</si>
  <si>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</si>
  <si>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</si>
  <si>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</si>
  <si>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</si>
  <si>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</si>
  <si>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</si>
  <si>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27644 - DJEČJI VRTIĆ KARLOVAC</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</si>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</sst>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30.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2241069.2999999998</v>
      </c>
      <c r="D2" s="61">
        <f>'PR-RAS'!E6</f>
        <v>2652516.1999999997</v>
      </c>
      <c r="E2" s="61">
        <v>0</v>
      </c>
      <c r="F2" s="61">
        <v>0</v>
      </c>
      <c r="G2" s="62">
        <f t="shared" ref="G2:G65" si="0">(B2/1000)*(C2*1+D2*2)</f>
        <v>7546.1016999999993</v>
      </c>
      <c r="H2" s="62">
        <f t="shared" ref="H2:H65" si="1">ABS(C2-ROUND(C2,0))+ABS(D2-ROUND(D2,0))</f>
        <v>0.49999999953433871</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18567.919999999998</v>
      </c>
      <c r="D46" s="54">
        <f>'PR-RAS'!E50</f>
        <v>19714.8</v>
      </c>
      <c r="E46" s="54">
        <v>0</v>
      </c>
      <c r="F46" s="54">
        <v>0</v>
      </c>
      <c r="G46" s="56">
        <f t="shared" si="0"/>
        <v>2609.8883999999998</v>
      </c>
      <c r="H46" s="56">
        <f t="shared" si="1"/>
        <v>0.28000000000247383</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18567.919999999998</v>
      </c>
      <c r="D64" s="54">
        <f>'PR-RAS'!E68</f>
        <v>19714.8</v>
      </c>
      <c r="E64" s="54">
        <v>0</v>
      </c>
      <c r="F64" s="54">
        <v>0</v>
      </c>
      <c r="G64" s="56">
        <f t="shared" si="0"/>
        <v>3653.8437599999997</v>
      </c>
      <c r="H64" s="56">
        <f t="shared" si="1"/>
        <v>0.28000000000247383</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18567.919999999998</v>
      </c>
      <c r="D65" s="54">
        <f>'PR-RAS'!E69</f>
        <v>19714.8</v>
      </c>
      <c r="E65" s="54">
        <v>0</v>
      </c>
      <c r="F65" s="54">
        <v>0</v>
      </c>
      <c r="G65" s="56">
        <f t="shared" si="0"/>
        <v>3711.8412800000001</v>
      </c>
      <c r="H65" s="56">
        <f t="shared" si="1"/>
        <v>0.28000000000247383</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650547.29</v>
      </c>
      <c r="D102" s="54">
        <f>'PR-RAS'!E106</f>
        <v>750756.7</v>
      </c>
      <c r="E102" s="54">
        <v>0</v>
      </c>
      <c r="F102" s="54">
        <v>0</v>
      </c>
      <c r="G102" s="56">
        <f t="shared" si="2"/>
        <v>217358.12969</v>
      </c>
      <c r="H102" s="56">
        <f t="shared" si="3"/>
        <v>0.59000000008381903</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650547.29</v>
      </c>
      <c r="D108" s="54">
        <f>'PR-RAS'!E112</f>
        <v>750756.7</v>
      </c>
      <c r="E108" s="54">
        <v>0</v>
      </c>
      <c r="F108" s="54">
        <v>0</v>
      </c>
      <c r="G108" s="56">
        <f t="shared" si="2"/>
        <v>230270.49382999999</v>
      </c>
      <c r="H108" s="56">
        <f t="shared" si="3"/>
        <v>0.59000000008381903</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650547.29</v>
      </c>
      <c r="D113" s="54">
        <f>'PR-RAS'!E117</f>
        <v>750756.7</v>
      </c>
      <c r="E113" s="54">
        <v>0</v>
      </c>
      <c r="F113" s="54">
        <v>0</v>
      </c>
      <c r="G113" s="56">
        <f t="shared" si="2"/>
        <v>241030.79728</v>
      </c>
      <c r="H113" s="56">
        <f t="shared" si="3"/>
        <v>0.59000000008381903</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1571943.48</v>
      </c>
      <c r="D129" s="54">
        <f>'PR-RAS'!E133</f>
        <v>1881589.47</v>
      </c>
      <c r="E129" s="54">
        <v>0</v>
      </c>
      <c r="F129" s="54">
        <v>0</v>
      </c>
      <c r="G129" s="56">
        <f t="shared" si="2"/>
        <v>682895.66975999996</v>
      </c>
      <c r="H129" s="56">
        <f t="shared" si="3"/>
        <v>0.94999999995343387</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1571943.48</v>
      </c>
      <c r="D130" s="54">
        <f>'PR-RAS'!E134</f>
        <v>1881589.47</v>
      </c>
      <c r="E130" s="54">
        <v>0</v>
      </c>
      <c r="F130" s="54">
        <v>0</v>
      </c>
      <c r="G130" s="56">
        <f t="shared" ref="G130:G193" si="4">(B130/1000)*(C130*1+D130*2)</f>
        <v>688230.79217999999</v>
      </c>
      <c r="H130" s="56">
        <f t="shared" ref="H130:H193" si="5">ABS(C130-ROUND(C130,0))+ABS(D130-ROUND(D130,0))</f>
        <v>0.94999999995343387</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1571943.48</v>
      </c>
      <c r="D131" s="54">
        <f>'PR-RAS'!E135</f>
        <v>1881589.47</v>
      </c>
      <c r="E131" s="54">
        <v>0</v>
      </c>
      <c r="F131" s="54">
        <v>0</v>
      </c>
      <c r="G131" s="56">
        <f t="shared" si="4"/>
        <v>693565.91460000002</v>
      </c>
      <c r="H131" s="56">
        <f t="shared" si="5"/>
        <v>0.94999999995343387</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10.61</v>
      </c>
      <c r="D135" s="54">
        <f>'PR-RAS'!E139</f>
        <v>455.23</v>
      </c>
      <c r="E135" s="54">
        <v>0</v>
      </c>
      <c r="F135" s="54">
        <v>0</v>
      </c>
      <c r="G135" s="56">
        <f t="shared" si="4"/>
        <v>123.42338000000001</v>
      </c>
      <c r="H135" s="56">
        <f t="shared" si="5"/>
        <v>0.62000000000001876</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10.61</v>
      </c>
      <c r="D146" s="54">
        <f>'PR-RAS'!E150</f>
        <v>455.23</v>
      </c>
      <c r="E146" s="54">
        <v>0</v>
      </c>
      <c r="F146" s="54">
        <v>0</v>
      </c>
      <c r="G146" s="56">
        <f t="shared" si="4"/>
        <v>133.55515</v>
      </c>
      <c r="H146" s="56">
        <f t="shared" si="5"/>
        <v>0.62000000000001876</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2191095.85</v>
      </c>
      <c r="D147" s="54">
        <f>'PR-RAS'!E151</f>
        <v>2633251.33</v>
      </c>
      <c r="E147" s="54">
        <v>0</v>
      </c>
      <c r="F147" s="54">
        <v>0</v>
      </c>
      <c r="G147" s="56">
        <f t="shared" si="4"/>
        <v>1088809.38246</v>
      </c>
      <c r="H147" s="56">
        <f t="shared" si="5"/>
        <v>0.47999999998137355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1728251.38</v>
      </c>
      <c r="D148" s="54">
        <f>'PR-RAS'!E152</f>
        <v>2122832.44</v>
      </c>
      <c r="E148" s="54">
        <v>0</v>
      </c>
      <c r="F148" s="54">
        <v>0</v>
      </c>
      <c r="G148" s="56">
        <f t="shared" si="4"/>
        <v>878165.69021999987</v>
      </c>
      <c r="H148" s="56">
        <f t="shared" si="5"/>
        <v>0.81999999983236194</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1413771.0999999999</v>
      </c>
      <c r="D149" s="54">
        <f>'PR-RAS'!E153</f>
        <v>1705643.06</v>
      </c>
      <c r="E149" s="54">
        <v>0</v>
      </c>
      <c r="F149" s="54">
        <v>0</v>
      </c>
      <c r="G149" s="56">
        <f t="shared" si="4"/>
        <v>714108.46855999995</v>
      </c>
      <c r="H149" s="56">
        <f t="shared" si="5"/>
        <v>0.15999999991618097</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1405162.7</v>
      </c>
      <c r="D150" s="54">
        <f>'PR-RAS'!E154</f>
        <v>1689844.07</v>
      </c>
      <c r="E150" s="54">
        <v>0</v>
      </c>
      <c r="F150" s="54">
        <v>0</v>
      </c>
      <c r="G150" s="56">
        <f t="shared" si="4"/>
        <v>712942.77515999996</v>
      </c>
      <c r="H150" s="56">
        <f t="shared" si="5"/>
        <v>0.37000000011175871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8608.4</v>
      </c>
      <c r="D151" s="54">
        <f>'PR-RAS'!E155</f>
        <v>15798.99</v>
      </c>
      <c r="E151" s="54">
        <v>0</v>
      </c>
      <c r="F151" s="54">
        <v>0</v>
      </c>
      <c r="G151" s="56">
        <f t="shared" si="4"/>
        <v>6030.9569999999994</v>
      </c>
      <c r="H151" s="56">
        <f t="shared" si="5"/>
        <v>0.40999999999985448</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116039.43</v>
      </c>
      <c r="D154" s="54">
        <f>'PR-RAS'!E158</f>
        <v>163819.85</v>
      </c>
      <c r="E154" s="54">
        <v>0</v>
      </c>
      <c r="F154" s="54">
        <v>0</v>
      </c>
      <c r="G154" s="56">
        <f t="shared" si="4"/>
        <v>67882.906889999998</v>
      </c>
      <c r="H154" s="56">
        <f t="shared" si="5"/>
        <v>0.57999999998719431</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198440.85</v>
      </c>
      <c r="D155" s="54">
        <f>'PR-RAS'!E159</f>
        <v>253369.53</v>
      </c>
      <c r="E155" s="54">
        <v>0</v>
      </c>
      <c r="F155" s="54">
        <v>0</v>
      </c>
      <c r="G155" s="56">
        <f t="shared" si="4"/>
        <v>108597.70614000001</v>
      </c>
      <c r="H155" s="56">
        <f t="shared" si="5"/>
        <v>0.61999999999534339</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198440.85</v>
      </c>
      <c r="D157" s="54">
        <f>'PR-RAS'!E161</f>
        <v>253369.53</v>
      </c>
      <c r="E157" s="54">
        <v>0</v>
      </c>
      <c r="F157" s="54">
        <v>0</v>
      </c>
      <c r="G157" s="56">
        <f t="shared" si="4"/>
        <v>110008.06596000001</v>
      </c>
      <c r="H157" s="56">
        <f t="shared" si="5"/>
        <v>0.61999999999534339</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462830.08000000002</v>
      </c>
      <c r="D159" s="54">
        <f>'PR-RAS'!E163</f>
        <v>510418.89000000007</v>
      </c>
      <c r="E159" s="54">
        <v>0</v>
      </c>
      <c r="F159" s="54">
        <v>0</v>
      </c>
      <c r="G159" s="56">
        <f t="shared" si="4"/>
        <v>234419.52188000001</v>
      </c>
      <c r="H159" s="56">
        <f t="shared" si="5"/>
        <v>0.18999999994412065</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87146.87999999999</v>
      </c>
      <c r="D160" s="54">
        <f>'PR-RAS'!E164</f>
        <v>104290.92</v>
      </c>
      <c r="E160" s="54">
        <v>0</v>
      </c>
      <c r="F160" s="54">
        <v>0</v>
      </c>
      <c r="G160" s="56">
        <f t="shared" si="4"/>
        <v>47020.866479999997</v>
      </c>
      <c r="H160" s="56">
        <f t="shared" si="5"/>
        <v>0.20000000001164153</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1277.5899999999999</v>
      </c>
      <c r="D161" s="54">
        <f>'PR-RAS'!E165</f>
        <v>3356.06</v>
      </c>
      <c r="E161" s="54">
        <v>0</v>
      </c>
      <c r="F161" s="54">
        <v>0</v>
      </c>
      <c r="G161" s="56">
        <f t="shared" si="4"/>
        <v>1278.3536000000001</v>
      </c>
      <c r="H161" s="56">
        <f t="shared" si="5"/>
        <v>0.47000000000002728</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82693.87</v>
      </c>
      <c r="D162" s="54">
        <f>'PR-RAS'!E166</f>
        <v>95992.02</v>
      </c>
      <c r="E162" s="54">
        <v>0</v>
      </c>
      <c r="F162" s="54">
        <v>0</v>
      </c>
      <c r="G162" s="56">
        <f t="shared" si="4"/>
        <v>44223.143510000009</v>
      </c>
      <c r="H162" s="56">
        <f t="shared" si="5"/>
        <v>0.15000000000873115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3175.42</v>
      </c>
      <c r="D163" s="54">
        <f>'PR-RAS'!E167</f>
        <v>4942.84</v>
      </c>
      <c r="E163" s="54">
        <v>0</v>
      </c>
      <c r="F163" s="54">
        <v>0</v>
      </c>
      <c r="G163" s="56">
        <f t="shared" si="4"/>
        <v>2115.8982000000001</v>
      </c>
      <c r="H163" s="56">
        <f t="shared" si="5"/>
        <v>0.57999999999992724</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268507.46000000002</v>
      </c>
      <c r="D165" s="54">
        <f>'PR-RAS'!E169</f>
        <v>284271.05000000005</v>
      </c>
      <c r="E165" s="54">
        <v>0</v>
      </c>
      <c r="F165" s="54">
        <v>0</v>
      </c>
      <c r="G165" s="56">
        <f t="shared" si="4"/>
        <v>137276.12784</v>
      </c>
      <c r="H165" s="56">
        <f t="shared" si="5"/>
        <v>0.51000000006752089</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40594.39</v>
      </c>
      <c r="D166" s="54">
        <f>'PR-RAS'!E170</f>
        <v>53667.66</v>
      </c>
      <c r="E166" s="54">
        <v>0</v>
      </c>
      <c r="F166" s="54">
        <v>0</v>
      </c>
      <c r="G166" s="56">
        <f t="shared" si="4"/>
        <v>24408.402150000005</v>
      </c>
      <c r="H166" s="56">
        <f t="shared" si="5"/>
        <v>0.72999999999592546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124486.67</v>
      </c>
      <c r="D167" s="54">
        <f>'PR-RAS'!E171</f>
        <v>144381.35999999999</v>
      </c>
      <c r="E167" s="54">
        <v>0</v>
      </c>
      <c r="F167" s="54">
        <v>0</v>
      </c>
      <c r="G167" s="56">
        <f t="shared" si="4"/>
        <v>68599.39873999999</v>
      </c>
      <c r="H167" s="56">
        <f t="shared" si="5"/>
        <v>0.68999999998777639</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85464.62</v>
      </c>
      <c r="D168" s="54">
        <f>'PR-RAS'!E172</f>
        <v>71412</v>
      </c>
      <c r="E168" s="54">
        <v>0</v>
      </c>
      <c r="F168" s="54">
        <v>0</v>
      </c>
      <c r="G168" s="56">
        <f t="shared" si="4"/>
        <v>38124.199540000001</v>
      </c>
      <c r="H168" s="56">
        <f t="shared" si="5"/>
        <v>0.38000000000465661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4706.71</v>
      </c>
      <c r="D169" s="54">
        <f>'PR-RAS'!E173</f>
        <v>1792.65</v>
      </c>
      <c r="E169" s="54">
        <v>0</v>
      </c>
      <c r="F169" s="54">
        <v>0</v>
      </c>
      <c r="G169" s="56">
        <f t="shared" si="4"/>
        <v>1393.0576800000001</v>
      </c>
      <c r="H169" s="56">
        <f t="shared" si="5"/>
        <v>0.63999999999987267</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9653.06</v>
      </c>
      <c r="D170" s="54">
        <f>'PR-RAS'!E174</f>
        <v>12604.56</v>
      </c>
      <c r="E170" s="54">
        <v>0</v>
      </c>
      <c r="F170" s="54">
        <v>0</v>
      </c>
      <c r="G170" s="56">
        <f t="shared" si="4"/>
        <v>5891.7084200000008</v>
      </c>
      <c r="H170" s="56">
        <f t="shared" si="5"/>
        <v>0.5</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3602.01</v>
      </c>
      <c r="D172" s="54">
        <f>'PR-RAS'!E176</f>
        <v>412.82</v>
      </c>
      <c r="E172" s="54">
        <v>0</v>
      </c>
      <c r="F172" s="54">
        <v>0</v>
      </c>
      <c r="G172" s="56">
        <f t="shared" si="4"/>
        <v>757.12815000000012</v>
      </c>
      <c r="H172" s="56">
        <f t="shared" si="5"/>
        <v>0.1900000000002251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85099.64</v>
      </c>
      <c r="D173" s="54">
        <f>'PR-RAS'!E177</f>
        <v>108059.95999999999</v>
      </c>
      <c r="E173" s="54">
        <v>0</v>
      </c>
      <c r="F173" s="54">
        <v>0</v>
      </c>
      <c r="G173" s="56">
        <f t="shared" si="4"/>
        <v>51809.764319999995</v>
      </c>
      <c r="H173" s="56">
        <f t="shared" si="5"/>
        <v>0.40000000000873115</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8869.7000000000007</v>
      </c>
      <c r="D174" s="54">
        <f>'PR-RAS'!E178</f>
        <v>8370.0499999999993</v>
      </c>
      <c r="E174" s="54">
        <v>0</v>
      </c>
      <c r="F174" s="54">
        <v>0</v>
      </c>
      <c r="G174" s="56">
        <f t="shared" si="4"/>
        <v>4430.4953999999998</v>
      </c>
      <c r="H174" s="56">
        <f t="shared" si="5"/>
        <v>0.34999999999854481</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32286.400000000001</v>
      </c>
      <c r="D175" s="54">
        <f>'PR-RAS'!E179</f>
        <v>28877.48</v>
      </c>
      <c r="E175" s="54">
        <v>0</v>
      </c>
      <c r="F175" s="54">
        <v>0</v>
      </c>
      <c r="G175" s="56">
        <f t="shared" si="4"/>
        <v>15667.196639999998</v>
      </c>
      <c r="H175" s="56">
        <f t="shared" si="5"/>
        <v>0.88000000000101863</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2422.85</v>
      </c>
      <c r="D176" s="54">
        <f>'PR-RAS'!E180</f>
        <v>2207.2199999999998</v>
      </c>
      <c r="E176" s="54">
        <v>0</v>
      </c>
      <c r="F176" s="54">
        <v>0</v>
      </c>
      <c r="G176" s="56">
        <f t="shared" si="4"/>
        <v>1196.5257499999998</v>
      </c>
      <c r="H176" s="56">
        <f t="shared" si="5"/>
        <v>0.36999999999989086</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23996.11</v>
      </c>
      <c r="D177" s="54">
        <f>'PR-RAS'!E181</f>
        <v>22913.89</v>
      </c>
      <c r="E177" s="54">
        <v>0</v>
      </c>
      <c r="F177" s="54">
        <v>0</v>
      </c>
      <c r="G177" s="56">
        <f t="shared" si="4"/>
        <v>12289.004639999999</v>
      </c>
      <c r="H177" s="56">
        <f t="shared" si="5"/>
        <v>0.22000000000116415</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690.45</v>
      </c>
      <c r="D178" s="54">
        <f>'PR-RAS'!E182</f>
        <v>809.53</v>
      </c>
      <c r="E178" s="54">
        <v>0</v>
      </c>
      <c r="F178" s="54">
        <v>0</v>
      </c>
      <c r="G178" s="56">
        <f t="shared" si="4"/>
        <v>408.78327000000002</v>
      </c>
      <c r="H178" s="56">
        <f t="shared" si="5"/>
        <v>0.92000000000007276</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9220.4699999999993</v>
      </c>
      <c r="D179" s="54">
        <f>'PR-RAS'!E183</f>
        <v>17396.79</v>
      </c>
      <c r="E179" s="54">
        <v>0</v>
      </c>
      <c r="F179" s="54">
        <v>0</v>
      </c>
      <c r="G179" s="56">
        <f t="shared" si="4"/>
        <v>7834.5009</v>
      </c>
      <c r="H179" s="56">
        <f t="shared" si="5"/>
        <v>0.67999999999847205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82.95</v>
      </c>
      <c r="D180" s="54">
        <f>'PR-RAS'!E184</f>
        <v>0</v>
      </c>
      <c r="E180" s="54">
        <v>0</v>
      </c>
      <c r="F180" s="54">
        <v>0</v>
      </c>
      <c r="G180" s="56">
        <f t="shared" si="4"/>
        <v>14.848050000000001</v>
      </c>
      <c r="H180" s="56">
        <f t="shared" si="5"/>
        <v>4.9999999999997158E-2</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2476.69</v>
      </c>
      <c r="D181" s="54">
        <f>'PR-RAS'!E185</f>
        <v>2487.7199999999998</v>
      </c>
      <c r="E181" s="54">
        <v>0</v>
      </c>
      <c r="F181" s="54">
        <v>0</v>
      </c>
      <c r="G181" s="56">
        <f t="shared" si="4"/>
        <v>1341.3833999999997</v>
      </c>
      <c r="H181" s="56">
        <f t="shared" si="5"/>
        <v>0.59000000000014552</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5054.0200000000004</v>
      </c>
      <c r="D182" s="54">
        <f>'PR-RAS'!E186</f>
        <v>24997.279999999999</v>
      </c>
      <c r="E182" s="54">
        <v>0</v>
      </c>
      <c r="F182" s="54">
        <v>0</v>
      </c>
      <c r="G182" s="56">
        <f t="shared" si="4"/>
        <v>9963.7929800000002</v>
      </c>
      <c r="H182" s="56">
        <f t="shared" si="5"/>
        <v>0.2999999999992724</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22076.1</v>
      </c>
      <c r="D184" s="54">
        <f>'PR-RAS'!E188</f>
        <v>13796.960000000001</v>
      </c>
      <c r="E184" s="54">
        <v>0</v>
      </c>
      <c r="F184" s="54">
        <v>0</v>
      </c>
      <c r="G184" s="56">
        <f t="shared" si="4"/>
        <v>9089.6136600000009</v>
      </c>
      <c r="H184" s="56">
        <f t="shared" si="5"/>
        <v>0.13999999999759893</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3860.46</v>
      </c>
      <c r="D185" s="54">
        <f>'PR-RAS'!E189</f>
        <v>2705.62</v>
      </c>
      <c r="E185" s="54">
        <v>0</v>
      </c>
      <c r="F185" s="54">
        <v>0</v>
      </c>
      <c r="G185" s="56">
        <f t="shared" si="4"/>
        <v>1705.9928000000002</v>
      </c>
      <c r="H185" s="56">
        <f t="shared" si="5"/>
        <v>0.84000000000014552</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7568.04</v>
      </c>
      <c r="D186" s="54">
        <f>'PR-RAS'!E190</f>
        <v>5893.92</v>
      </c>
      <c r="E186" s="54">
        <v>0</v>
      </c>
      <c r="F186" s="54">
        <v>0</v>
      </c>
      <c r="G186" s="56">
        <f t="shared" si="4"/>
        <v>3580.8378000000002</v>
      </c>
      <c r="H186" s="56">
        <f t="shared" si="5"/>
        <v>0.11999999999989086</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89.28</v>
      </c>
      <c r="E187" s="54">
        <v>0</v>
      </c>
      <c r="F187" s="54">
        <v>0</v>
      </c>
      <c r="G187" s="56">
        <f t="shared" si="4"/>
        <v>33.212159999999997</v>
      </c>
      <c r="H187" s="56">
        <f t="shared" si="5"/>
        <v>0.28000000000000114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31.84</v>
      </c>
      <c r="E188" s="54">
        <v>0</v>
      </c>
      <c r="F188" s="54">
        <v>0</v>
      </c>
      <c r="G188" s="56">
        <f t="shared" si="4"/>
        <v>11.908160000000001</v>
      </c>
      <c r="H188" s="56">
        <f t="shared" si="5"/>
        <v>0.16000000000000014</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3166.27</v>
      </c>
      <c r="D189" s="54">
        <f>'PR-RAS'!E193</f>
        <v>4705.0600000000004</v>
      </c>
      <c r="E189" s="54">
        <v>0</v>
      </c>
      <c r="F189" s="54">
        <v>0</v>
      </c>
      <c r="G189" s="56">
        <f t="shared" si="4"/>
        <v>2364.3613200000004</v>
      </c>
      <c r="H189" s="56">
        <f t="shared" si="5"/>
        <v>0.33000000000038199</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7481.33</v>
      </c>
      <c r="D191" s="54">
        <f>'PR-RAS'!E195</f>
        <v>371.24</v>
      </c>
      <c r="E191" s="54">
        <v>0</v>
      </c>
      <c r="F191" s="54">
        <v>0</v>
      </c>
      <c r="G191" s="56">
        <f t="shared" si="4"/>
        <v>1562.5238999999999</v>
      </c>
      <c r="H191" s="56">
        <f t="shared" si="5"/>
        <v>0.56999999999993634</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14.39</v>
      </c>
      <c r="D192" s="54">
        <f>'PR-RAS'!E196</f>
        <v>0</v>
      </c>
      <c r="E192" s="54">
        <v>0</v>
      </c>
      <c r="F192" s="54">
        <v>0</v>
      </c>
      <c r="G192" s="56">
        <f t="shared" si="4"/>
        <v>2.7484900000000003</v>
      </c>
      <c r="H192" s="56">
        <f t="shared" si="5"/>
        <v>0.39000000000000057</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14.39</v>
      </c>
      <c r="D206" s="54">
        <f>'PR-RAS'!E210</f>
        <v>0</v>
      </c>
      <c r="E206" s="54">
        <v>0</v>
      </c>
      <c r="F206" s="54">
        <v>0</v>
      </c>
      <c r="G206" s="56">
        <f t="shared" si="6"/>
        <v>2.9499499999999999</v>
      </c>
      <c r="H206" s="56">
        <f t="shared" si="7"/>
        <v>0.39000000000000057</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14.39</v>
      </c>
      <c r="D209" s="54">
        <f>'PR-RAS'!E213</f>
        <v>0</v>
      </c>
      <c r="E209" s="54">
        <v>0</v>
      </c>
      <c r="F209" s="54">
        <v>0</v>
      </c>
      <c r="G209" s="56">
        <f t="shared" si="6"/>
        <v>2.9931199999999998</v>
      </c>
      <c r="H209" s="56">
        <f t="shared" si="7"/>
        <v>0.39000000000000057</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2191095.85</v>
      </c>
      <c r="D285" s="54">
        <f>'PR-RAS'!E289</f>
        <v>2633251.33</v>
      </c>
      <c r="E285" s="54">
        <v>0</v>
      </c>
      <c r="F285" s="54">
        <v>0</v>
      </c>
      <c r="G285" s="56">
        <f t="shared" si="8"/>
        <v>2117957.9768399997</v>
      </c>
      <c r="H285" s="56">
        <f t="shared" si="9"/>
        <v>0.47999999998137355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49973.449999999721</v>
      </c>
      <c r="D286" s="54">
        <f>'PR-RAS'!E290</f>
        <v>19264.869999999646</v>
      </c>
      <c r="E286" s="54">
        <v>0</v>
      </c>
      <c r="F286" s="54">
        <v>0</v>
      </c>
      <c r="G286" s="56">
        <f t="shared" si="8"/>
        <v>25223.409149999716</v>
      </c>
      <c r="H286" s="56">
        <f t="shared" si="9"/>
        <v>0.58000000007450581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28271.71</v>
      </c>
      <c r="D288" s="54">
        <f>'PR-RAS'!E292</f>
        <v>13247.61</v>
      </c>
      <c r="E288" s="54">
        <v>0</v>
      </c>
      <c r="F288" s="54">
        <v>0</v>
      </c>
      <c r="G288" s="56">
        <f t="shared" si="8"/>
        <v>15718.108909999999</v>
      </c>
      <c r="H288" s="56">
        <f t="shared" si="9"/>
        <v>0.68000000000029104</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70480.98</v>
      </c>
      <c r="D290" s="54">
        <f>'PR-RAS'!E294</f>
        <v>74706.820000000007</v>
      </c>
      <c r="E290" s="54">
        <v>0</v>
      </c>
      <c r="F290" s="54">
        <v>0</v>
      </c>
      <c r="G290" s="56">
        <f t="shared" si="8"/>
        <v>63549.545179999994</v>
      </c>
      <c r="H290" s="56">
        <f t="shared" si="9"/>
        <v>0.19999999999708962</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42838.03</v>
      </c>
      <c r="D345" s="54">
        <f>'PR-RAS'!E350</f>
        <v>31536.32</v>
      </c>
      <c r="E345" s="54">
        <v>0</v>
      </c>
      <c r="F345" s="54">
        <v>0</v>
      </c>
      <c r="G345" s="56">
        <f t="shared" si="10"/>
        <v>36433.270479999999</v>
      </c>
      <c r="H345" s="56">
        <f t="shared" si="11"/>
        <v>0.34999999999854481</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42838.03</v>
      </c>
      <c r="D358" s="54">
        <f>'PR-RAS'!E363</f>
        <v>31536.32</v>
      </c>
      <c r="E358" s="54">
        <v>0</v>
      </c>
      <c r="F358" s="54">
        <v>0</v>
      </c>
      <c r="G358" s="56">
        <f t="shared" si="10"/>
        <v>37810.109189999996</v>
      </c>
      <c r="H358" s="56">
        <f t="shared" si="11"/>
        <v>0.34999999999854481</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42017.64</v>
      </c>
      <c r="D364" s="54">
        <f>'PR-RAS'!E369</f>
        <v>31536.32</v>
      </c>
      <c r="E364" s="54">
        <v>0</v>
      </c>
      <c r="F364" s="54">
        <v>0</v>
      </c>
      <c r="G364" s="56">
        <f t="shared" si="10"/>
        <v>38147.771639999999</v>
      </c>
      <c r="H364" s="56">
        <f t="shared" si="11"/>
        <v>0.68000000000029104</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218.98</v>
      </c>
      <c r="D365" s="54">
        <f>'PR-RAS'!E370</f>
        <v>0</v>
      </c>
      <c r="E365" s="54">
        <v>0</v>
      </c>
      <c r="F365" s="54">
        <v>0</v>
      </c>
      <c r="G365" s="56">
        <f t="shared" si="10"/>
        <v>79.70872</v>
      </c>
      <c r="H365" s="56">
        <f t="shared" si="11"/>
        <v>2.0000000000010232E-2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31.07</v>
      </c>
      <c r="D366" s="54">
        <f>'PR-RAS'!E371</f>
        <v>0</v>
      </c>
      <c r="E366" s="54">
        <v>0</v>
      </c>
      <c r="F366" s="54">
        <v>0</v>
      </c>
      <c r="G366" s="56">
        <f t="shared" si="10"/>
        <v>11.34055</v>
      </c>
      <c r="H366" s="56">
        <f t="shared" si="11"/>
        <v>7.0000000000000284E-2</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198.95</v>
      </c>
      <c r="D367" s="54">
        <f>'PR-RAS'!E372</f>
        <v>3351.25</v>
      </c>
      <c r="E367" s="54">
        <v>0</v>
      </c>
      <c r="F367" s="54">
        <v>0</v>
      </c>
      <c r="G367" s="56">
        <f t="shared" si="10"/>
        <v>2525.9306999999999</v>
      </c>
      <c r="H367" s="56">
        <f t="shared" si="11"/>
        <v>0.30000000000001137</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41568.639999999999</v>
      </c>
      <c r="D371" s="54">
        <f>'PR-RAS'!E376</f>
        <v>28185.07</v>
      </c>
      <c r="E371" s="54">
        <v>0</v>
      </c>
      <c r="F371" s="54">
        <v>0</v>
      </c>
      <c r="G371" s="56">
        <f t="shared" si="10"/>
        <v>36237.348599999998</v>
      </c>
      <c r="H371" s="56">
        <f t="shared" si="11"/>
        <v>0.43000000000029104</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820.39</v>
      </c>
      <c r="D386" s="54">
        <f>'PR-RAS'!E391</f>
        <v>0</v>
      </c>
      <c r="E386" s="54">
        <v>0</v>
      </c>
      <c r="F386" s="54">
        <v>0</v>
      </c>
      <c r="G386" s="56">
        <f t="shared" ref="G386:G449" si="12">(B386/1000)*(C386*1+D386*2)</f>
        <v>315.85014999999999</v>
      </c>
      <c r="H386" s="56">
        <f t="shared" ref="H386:H449" si="13">ABS(C386-ROUND(C386,0))+ABS(D386-ROUND(D386,0))</f>
        <v>0.38999999999998636</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820.39</v>
      </c>
      <c r="D388" s="54">
        <f>'PR-RAS'!E393</f>
        <v>0</v>
      </c>
      <c r="E388" s="54">
        <v>0</v>
      </c>
      <c r="F388" s="54">
        <v>0</v>
      </c>
      <c r="G388" s="56">
        <f t="shared" si="12"/>
        <v>317.49092999999999</v>
      </c>
      <c r="H388" s="56">
        <f t="shared" si="13"/>
        <v>0.38999999999998636</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42838.03</v>
      </c>
      <c r="D403" s="54">
        <f>'PR-RAS'!E408</f>
        <v>31536.32</v>
      </c>
      <c r="E403" s="54">
        <v>0</v>
      </c>
      <c r="F403" s="54">
        <v>0</v>
      </c>
      <c r="G403" s="56">
        <f t="shared" si="12"/>
        <v>42576.089339999999</v>
      </c>
      <c r="H403" s="56">
        <f t="shared" si="13"/>
        <v>0.34999999999854481</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22159.52</v>
      </c>
      <c r="D405" s="54">
        <f>'PR-RAS'!E410</f>
        <v>0</v>
      </c>
      <c r="E405" s="54">
        <v>0</v>
      </c>
      <c r="F405" s="54">
        <v>0</v>
      </c>
      <c r="G405" s="56">
        <f t="shared" si="12"/>
        <v>8952.4460800000015</v>
      </c>
      <c r="H405" s="56">
        <f t="shared" si="13"/>
        <v>0.47999999999956344</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2241069.2999999998</v>
      </c>
      <c r="D407" s="54">
        <f>'PR-RAS'!E412</f>
        <v>2652516.1999999997</v>
      </c>
      <c r="E407" s="54">
        <v>0</v>
      </c>
      <c r="F407" s="54">
        <v>0</v>
      </c>
      <c r="G407" s="56">
        <f t="shared" si="12"/>
        <v>3063717.2901999997</v>
      </c>
      <c r="H407" s="56">
        <f t="shared" si="13"/>
        <v>0.49999999953433871</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2233933.88</v>
      </c>
      <c r="D408" s="54">
        <f>'PR-RAS'!E413</f>
        <v>2664787.65</v>
      </c>
      <c r="E408" s="54">
        <v>0</v>
      </c>
      <c r="F408" s="54">
        <v>0</v>
      </c>
      <c r="G408" s="56">
        <f t="shared" si="12"/>
        <v>3078348.2362599997</v>
      </c>
      <c r="H408" s="56">
        <f t="shared" si="13"/>
        <v>0.47000000020489097</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7135.4199999999255</v>
      </c>
      <c r="D409" s="54">
        <f>'PR-RAS'!E414</f>
        <v>0</v>
      </c>
      <c r="E409" s="54">
        <v>0</v>
      </c>
      <c r="F409" s="54">
        <v>0</v>
      </c>
      <c r="G409" s="56">
        <f t="shared" si="12"/>
        <v>2911.2513599999693</v>
      </c>
      <c r="H409" s="56">
        <f t="shared" si="13"/>
        <v>0.41999999992549419</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12271.450000000186</v>
      </c>
      <c r="E410" s="54">
        <v>0</v>
      </c>
      <c r="F410" s="54">
        <v>0</v>
      </c>
      <c r="G410" s="56">
        <f t="shared" si="12"/>
        <v>10038.046100000152</v>
      </c>
      <c r="H410" s="56">
        <f t="shared" si="13"/>
        <v>0.45000000018626451</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6112.1899999999987</v>
      </c>
      <c r="D411" s="54">
        <f>'PR-RAS'!E416</f>
        <v>13247.61</v>
      </c>
      <c r="E411" s="54">
        <v>0</v>
      </c>
      <c r="F411" s="54">
        <v>0</v>
      </c>
      <c r="G411" s="56">
        <f t="shared" si="12"/>
        <v>13369.0381</v>
      </c>
      <c r="H411" s="56">
        <f t="shared" si="13"/>
        <v>0.57999999999810825</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70480.98</v>
      </c>
      <c r="D413" s="54">
        <f>'PR-RAS'!E418</f>
        <v>74706.820000000007</v>
      </c>
      <c r="E413" s="54">
        <v>0</v>
      </c>
      <c r="F413" s="54">
        <v>0</v>
      </c>
      <c r="G413" s="56">
        <f t="shared" si="12"/>
        <v>90596.583439999988</v>
      </c>
      <c r="H413" s="56">
        <f t="shared" si="13"/>
        <v>0.19999999999708962</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2241069.2999999998</v>
      </c>
      <c r="D633" s="54">
        <f>'PR-RAS'!E639</f>
        <v>2652516.1999999997</v>
      </c>
      <c r="E633" s="54">
        <v>0</v>
      </c>
      <c r="F633" s="54">
        <v>0</v>
      </c>
      <c r="G633" s="56">
        <f t="shared" si="18"/>
        <v>4769136.2743999995</v>
      </c>
      <c r="H633" s="56">
        <f t="shared" si="19"/>
        <v>0.49999999953433871</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2233933.88</v>
      </c>
      <c r="D634" s="54">
        <f>'PR-RAS'!E640</f>
        <v>2664787.65</v>
      </c>
      <c r="E634" s="54">
        <v>0</v>
      </c>
      <c r="F634" s="54">
        <v>0</v>
      </c>
      <c r="G634" s="56">
        <f t="shared" si="18"/>
        <v>4787701.3109400002</v>
      </c>
      <c r="H634" s="56">
        <f t="shared" si="19"/>
        <v>0.47000000020489097</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7135.4199999999255</v>
      </c>
      <c r="D635" s="54">
        <f>'PR-RAS'!E641</f>
        <v>0</v>
      </c>
      <c r="E635" s="54">
        <v>0</v>
      </c>
      <c r="F635" s="54">
        <v>0</v>
      </c>
      <c r="G635" s="56">
        <f t="shared" si="18"/>
        <v>4523.8562799999527</v>
      </c>
      <c r="H635" s="56">
        <f t="shared" si="19"/>
        <v>0.41999999992549419</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12271.450000000186</v>
      </c>
      <c r="E636" s="54">
        <v>0</v>
      </c>
      <c r="F636" s="54">
        <v>0</v>
      </c>
      <c r="G636" s="56">
        <f t="shared" si="18"/>
        <v>15584.741500000237</v>
      </c>
      <c r="H636" s="56">
        <f t="shared" si="19"/>
        <v>0.45000000018626451</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6112.1899999999987</v>
      </c>
      <c r="D637" s="54">
        <f>'PR-RAS'!E643</f>
        <v>13247.61</v>
      </c>
      <c r="E637" s="54">
        <v>0</v>
      </c>
      <c r="F637" s="54">
        <v>0</v>
      </c>
      <c r="G637" s="56">
        <f t="shared" si="18"/>
        <v>20738.312760000001</v>
      </c>
      <c r="H637" s="56">
        <f t="shared" si="19"/>
        <v>0.57999999999810825</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13247.609999999924</v>
      </c>
      <c r="D639" s="54">
        <f>'PR-RAS'!E645</f>
        <v>976.15999999981432</v>
      </c>
      <c r="E639" s="54">
        <v>0</v>
      </c>
      <c r="F639" s="54">
        <v>0</v>
      </c>
      <c r="G639" s="56">
        <f t="shared" si="18"/>
        <v>9697.5553399997152</v>
      </c>
      <c r="H639" s="56">
        <f t="shared" si="19"/>
        <v>0.54999999989013304</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157500.91</v>
      </c>
      <c r="D641" s="54">
        <f>'PR-RAS'!E647</f>
        <v>195819.84</v>
      </c>
      <c r="E641" s="54">
        <v>0</v>
      </c>
      <c r="F641" s="54">
        <v>0</v>
      </c>
      <c r="G641" s="56">
        <f t="shared" si="18"/>
        <v>351449.97759999998</v>
      </c>
      <c r="H641" s="56">
        <f t="shared" si="19"/>
        <v>0.25</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12540.98</v>
      </c>
      <c r="D643" s="54">
        <f>'PR-RAS'!E650</f>
        <v>18497.14</v>
      </c>
      <c r="E643" s="54">
        <v>0</v>
      </c>
      <c r="F643" s="54">
        <v>0</v>
      </c>
      <c r="G643" s="56">
        <f t="shared" si="20"/>
        <v>31801.636919999997</v>
      </c>
      <c r="H643" s="56">
        <f t="shared" si="21"/>
        <v>0.15999999999985448</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12540.98</v>
      </c>
      <c r="D644" s="54">
        <f>'PR-RAS'!E651</f>
        <v>18497.14</v>
      </c>
      <c r="E644" s="54">
        <v>0</v>
      </c>
      <c r="F644" s="54">
        <v>0</v>
      </c>
      <c r="G644" s="56">
        <f t="shared" si="20"/>
        <v>31851.172179999998</v>
      </c>
      <c r="H644" s="56">
        <f t="shared" si="21"/>
        <v>0.15999999999985448</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120</v>
      </c>
      <c r="D647" s="54">
        <f>'PR-RAS'!E654</f>
        <v>131</v>
      </c>
      <c r="E647" s="54">
        <v>0</v>
      </c>
      <c r="F647" s="54">
        <v>0</v>
      </c>
      <c r="G647" s="56">
        <f t="shared" si="20"/>
        <v>246.77200000000002</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116</v>
      </c>
      <c r="D649" s="54">
        <f>'PR-RAS'!E656</f>
        <v>117</v>
      </c>
      <c r="E649" s="54">
        <v>0</v>
      </c>
      <c r="F649" s="54">
        <v>0</v>
      </c>
      <c r="G649" s="56">
        <f t="shared" si="20"/>
        <v>226.8</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18567.919999999998</v>
      </c>
      <c r="D668" s="54">
        <f>'PR-RAS'!E675</f>
        <v>19714.8</v>
      </c>
      <c r="E668" s="54">
        <v>0</v>
      </c>
      <c r="F668" s="54">
        <v>0</v>
      </c>
      <c r="G668" s="56">
        <f t="shared" si="20"/>
        <v>38684.345840000002</v>
      </c>
      <c r="H668" s="56">
        <f t="shared" si="21"/>
        <v>0.28000000000247383</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649534.56999999995</v>
      </c>
      <c r="D703" s="54">
        <f>'PR-RAS'!E710</f>
        <v>749565.26</v>
      </c>
      <c r="E703" s="54">
        <v>0</v>
      </c>
      <c r="F703" s="54">
        <v>0</v>
      </c>
      <c r="G703" s="56">
        <f t="shared" si="20"/>
        <v>1508362.8931799999</v>
      </c>
      <c r="H703" s="56">
        <f t="shared" si="21"/>
        <v>0.69000000006053597</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939.2</v>
      </c>
      <c r="D705" s="54">
        <f>'PR-RAS'!E712</f>
        <v>0</v>
      </c>
      <c r="E705" s="54">
        <v>0</v>
      </c>
      <c r="F705" s="54">
        <v>0</v>
      </c>
      <c r="G705" s="56">
        <f t="shared" si="20"/>
        <v>661.19679999999994</v>
      </c>
      <c r="H705" s="56">
        <f t="shared" si="21"/>
        <v>0.20000000000004547</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8907.57</v>
      </c>
      <c r="D709" s="54">
        <f>'PR-RAS'!E716</f>
        <v>10577.09</v>
      </c>
      <c r="E709" s="54">
        <v>0</v>
      </c>
      <c r="F709" s="54">
        <v>0</v>
      </c>
      <c r="G709" s="56">
        <f t="shared" si="22"/>
        <v>21283.718999999997</v>
      </c>
      <c r="H709" s="56">
        <f t="shared" si="23"/>
        <v>0.52000000000043656</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3840.38</v>
      </c>
      <c r="D710" s="54">
        <f>'PR-RAS'!E717</f>
        <v>5367.61</v>
      </c>
      <c r="E710" s="54">
        <v>0</v>
      </c>
      <c r="F710" s="54">
        <v>0</v>
      </c>
      <c r="G710" s="56">
        <f t="shared" si="22"/>
        <v>10334.100399999998</v>
      </c>
      <c r="H710" s="56">
        <f t="shared" si="23"/>
        <v>0.77000000000043656</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82693.87</v>
      </c>
      <c r="D711" s="54">
        <f>'PR-RAS'!E718</f>
        <v>95992.02</v>
      </c>
      <c r="E711" s="54">
        <v>0</v>
      </c>
      <c r="F711" s="54">
        <v>0</v>
      </c>
      <c r="G711" s="56">
        <f t="shared" si="22"/>
        <v>195021.31610000003</v>
      </c>
      <c r="H711" s="56">
        <f t="shared" si="23"/>
        <v>0.15000000000873115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6944.72</v>
      </c>
      <c r="D713" s="54">
        <f>'PR-RAS'!E720</f>
        <v>12178.04</v>
      </c>
      <c r="E713" s="54">
        <v>0</v>
      </c>
      <c r="F713" s="54">
        <v>0</v>
      </c>
      <c r="G713" s="56">
        <f t="shared" si="22"/>
        <v>22286.169600000001</v>
      </c>
      <c r="H713" s="56">
        <f t="shared" si="23"/>
        <v>0.32000000000061846</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3860.46</v>
      </c>
      <c r="D718" s="54">
        <f>'PR-RAS'!E725</f>
        <v>2705.62</v>
      </c>
      <c r="E718" s="54">
        <v>0</v>
      </c>
      <c r="F718" s="54">
        <v>0</v>
      </c>
      <c r="G718" s="56">
        <f t="shared" si="22"/>
        <v>6647.8089</v>
      </c>
      <c r="H718" s="56">
        <f t="shared" si="23"/>
        <v>0.84000000000014552</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5580516.2200000007</v>
      </c>
      <c r="D984" s="61">
        <f>BILANCA!E6</f>
        <v>5507642.0600000005</v>
      </c>
      <c r="E984" s="61">
        <v>0</v>
      </c>
      <c r="F984" s="61">
        <v>0</v>
      </c>
      <c r="G984" s="62">
        <f t="shared" ref="G984:G1047" si="32">B984/1000*C984+B984/500*D984</f>
        <v>16595.800340000002</v>
      </c>
      <c r="H984" s="62">
        <f t="shared" si="31"/>
        <v>0.2800000011920929</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5297450.4700000007</v>
      </c>
      <c r="D985" s="54">
        <f>BILANCA!E7</f>
        <v>5229964.3400000008</v>
      </c>
      <c r="E985" s="54">
        <v>0</v>
      </c>
      <c r="F985" s="54">
        <v>0</v>
      </c>
      <c r="G985" s="56">
        <f t="shared" si="32"/>
        <v>31514.758300000001</v>
      </c>
      <c r="H985" s="56">
        <f t="shared" si="31"/>
        <v>0.81000000145286322</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408208.83</v>
      </c>
      <c r="D986" s="54">
        <f>BILANCA!E8</f>
        <v>408208.83</v>
      </c>
      <c r="E986" s="54">
        <v>0</v>
      </c>
      <c r="F986" s="54">
        <v>0</v>
      </c>
      <c r="G986" s="56">
        <f t="shared" si="32"/>
        <v>3673.8794700000003</v>
      </c>
      <c r="H986" s="56">
        <f t="shared" si="31"/>
        <v>0.33999999996740371</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408208.83</v>
      </c>
      <c r="D987" s="54">
        <f>BILANCA!E9</f>
        <v>408208.83</v>
      </c>
      <c r="E987" s="54">
        <v>0</v>
      </c>
      <c r="F987" s="54">
        <v>0</v>
      </c>
      <c r="G987" s="56">
        <f t="shared" si="32"/>
        <v>4898.5059600000004</v>
      </c>
      <c r="H987" s="56">
        <f t="shared" si="31"/>
        <v>0.33999999996740371</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4886645.28</v>
      </c>
      <c r="D990" s="54">
        <f>BILANCA!E12</f>
        <v>4819159.1500000004</v>
      </c>
      <c r="E990" s="54">
        <v>0</v>
      </c>
      <c r="F990" s="54">
        <v>0</v>
      </c>
      <c r="G990" s="56">
        <f t="shared" si="32"/>
        <v>101674.74506000002</v>
      </c>
      <c r="H990" s="56">
        <f t="shared" si="31"/>
        <v>0.43000000063329935</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4776481.4000000004</v>
      </c>
      <c r="D991" s="54">
        <f>BILANCA!E13</f>
        <v>4707059.9000000004</v>
      </c>
      <c r="E991" s="54">
        <v>0</v>
      </c>
      <c r="F991" s="54">
        <v>0</v>
      </c>
      <c r="G991" s="56">
        <f t="shared" si="32"/>
        <v>113524.80960000001</v>
      </c>
      <c r="H991" s="56">
        <f t="shared" si="31"/>
        <v>0.5</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5527432.1399999997</v>
      </c>
      <c r="D993" s="54">
        <f>BILANCA!E15</f>
        <v>5527432.1399999997</v>
      </c>
      <c r="E993" s="54">
        <v>0</v>
      </c>
      <c r="F993" s="54">
        <v>0</v>
      </c>
      <c r="G993" s="56">
        <f t="shared" si="32"/>
        <v>165822.96419999999</v>
      </c>
      <c r="H993" s="56">
        <f t="shared" si="31"/>
        <v>0.27999999932944775</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13957.73</v>
      </c>
      <c r="D995" s="54">
        <f>BILANCA!E17</f>
        <v>13957.73</v>
      </c>
      <c r="E995" s="54">
        <v>0</v>
      </c>
      <c r="F995" s="54">
        <v>0</v>
      </c>
      <c r="G995" s="56">
        <f t="shared" si="32"/>
        <v>502.47828000000004</v>
      </c>
      <c r="H995" s="56">
        <f t="shared" si="31"/>
        <v>0.54000000000087311</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764908.47</v>
      </c>
      <c r="D996" s="54">
        <f>BILANCA!E18</f>
        <v>834329.97</v>
      </c>
      <c r="E996" s="54">
        <v>0</v>
      </c>
      <c r="F996" s="54">
        <v>0</v>
      </c>
      <c r="G996" s="56">
        <f t="shared" si="32"/>
        <v>31636.389329999998</v>
      </c>
      <c r="H996" s="56">
        <f t="shared" si="31"/>
        <v>0.5</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108929.0500000001</v>
      </c>
      <c r="D997" s="54">
        <f>BILANCA!E19</f>
        <v>106222.83999999997</v>
      </c>
      <c r="E997" s="54">
        <v>0</v>
      </c>
      <c r="F997" s="54">
        <v>0</v>
      </c>
      <c r="G997" s="56">
        <f t="shared" si="32"/>
        <v>4499.2462200000009</v>
      </c>
      <c r="H997" s="56">
        <f t="shared" si="31"/>
        <v>0.21000000013737008</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184951.2</v>
      </c>
      <c r="D998" s="54">
        <f>BILANCA!E20</f>
        <v>185873.93</v>
      </c>
      <c r="E998" s="54">
        <v>0</v>
      </c>
      <c r="F998" s="54">
        <v>0</v>
      </c>
      <c r="G998" s="56">
        <f t="shared" si="32"/>
        <v>8350.4858999999997</v>
      </c>
      <c r="H998" s="56">
        <f t="shared" si="31"/>
        <v>0.27000000001862645</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2973.63</v>
      </c>
      <c r="D999" s="54">
        <f>BILANCA!E21</f>
        <v>2729.45</v>
      </c>
      <c r="E999" s="54">
        <v>0</v>
      </c>
      <c r="F999" s="54">
        <v>0</v>
      </c>
      <c r="G999" s="56">
        <f t="shared" si="32"/>
        <v>134.92048</v>
      </c>
      <c r="H999" s="56">
        <f t="shared" si="31"/>
        <v>0.81999999999970896</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4791.42</v>
      </c>
      <c r="D1000" s="54">
        <f>BILANCA!E22</f>
        <v>8142.67</v>
      </c>
      <c r="E1000" s="54">
        <v>0</v>
      </c>
      <c r="F1000" s="54">
        <v>0</v>
      </c>
      <c r="G1000" s="56">
        <f t="shared" si="32"/>
        <v>358.30492000000004</v>
      </c>
      <c r="H1000" s="56">
        <f t="shared" si="31"/>
        <v>0.75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48176.160000000003</v>
      </c>
      <c r="D1003" s="54">
        <f>BILANCA!E25</f>
        <v>48176.160000000003</v>
      </c>
      <c r="E1003" s="54">
        <v>0</v>
      </c>
      <c r="F1003" s="54">
        <v>0</v>
      </c>
      <c r="G1003" s="56">
        <f t="shared" si="32"/>
        <v>2890.5696000000003</v>
      </c>
      <c r="H1003" s="56">
        <f t="shared" si="31"/>
        <v>0.32000000000698492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324037.21000000002</v>
      </c>
      <c r="D1004" s="54">
        <f>BILANCA!E26</f>
        <v>357465.49</v>
      </c>
      <c r="E1004" s="54">
        <v>0</v>
      </c>
      <c r="F1004" s="54">
        <v>0</v>
      </c>
      <c r="G1004" s="56">
        <f t="shared" si="32"/>
        <v>21818.331990000002</v>
      </c>
      <c r="H1004" s="56">
        <f t="shared" si="31"/>
        <v>0.70000000001164153</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456000.57</v>
      </c>
      <c r="D1006" s="54">
        <f>BILANCA!E28</f>
        <v>496164.86</v>
      </c>
      <c r="E1006" s="54">
        <v>0</v>
      </c>
      <c r="F1006" s="54">
        <v>0</v>
      </c>
      <c r="G1006" s="56">
        <f t="shared" si="32"/>
        <v>33311.596669999999</v>
      </c>
      <c r="H1006" s="56">
        <f t="shared" si="31"/>
        <v>0.57000000000698492</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4945.4700000000012</v>
      </c>
      <c r="E1007" s="54">
        <v>0</v>
      </c>
      <c r="F1007" s="54">
        <v>0</v>
      </c>
      <c r="G1007" s="56">
        <f t="shared" si="32"/>
        <v>237.38256000000007</v>
      </c>
      <c r="H1007" s="56">
        <f t="shared" si="31"/>
        <v>0.47000000000116415</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50094.75</v>
      </c>
      <c r="D1008" s="54">
        <f>BILANCA!E30</f>
        <v>55199.75</v>
      </c>
      <c r="E1008" s="54">
        <v>0</v>
      </c>
      <c r="F1008" s="54">
        <v>0</v>
      </c>
      <c r="G1008" s="56">
        <f t="shared" si="32"/>
        <v>4012.3562500000003</v>
      </c>
      <c r="H1008" s="56">
        <f t="shared" si="31"/>
        <v>0.5</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50094.75</v>
      </c>
      <c r="D1012" s="54">
        <f>BILANCA!E34</f>
        <v>50254.28</v>
      </c>
      <c r="E1012" s="54">
        <v>0</v>
      </c>
      <c r="F1012" s="54">
        <v>0</v>
      </c>
      <c r="G1012" s="56">
        <f t="shared" si="32"/>
        <v>4367.4959899999994</v>
      </c>
      <c r="H1012" s="56">
        <f t="shared" si="31"/>
        <v>0.52999999999883585</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1234.8299999999995</v>
      </c>
      <c r="D1023" s="54">
        <f>BILANCA!E45</f>
        <v>930.9399999999996</v>
      </c>
      <c r="E1023" s="54">
        <v>0</v>
      </c>
      <c r="F1023" s="54">
        <v>0</v>
      </c>
      <c r="G1023" s="56">
        <f t="shared" si="32"/>
        <v>123.86839999999995</v>
      </c>
      <c r="H1023" s="56">
        <f t="shared" si="31"/>
        <v>0.23000000000092768</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4249.6899999999996</v>
      </c>
      <c r="D1025" s="54">
        <f>BILANCA!E47</f>
        <v>4249.6899999999996</v>
      </c>
      <c r="E1025" s="54">
        <v>0</v>
      </c>
      <c r="F1025" s="54">
        <v>0</v>
      </c>
      <c r="G1025" s="56">
        <f t="shared" si="32"/>
        <v>535.46093999999994</v>
      </c>
      <c r="H1025" s="56">
        <f t="shared" si="31"/>
        <v>0.62000000000080036</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3014.86</v>
      </c>
      <c r="D1028" s="54">
        <f>BILANCA!E50</f>
        <v>3318.75</v>
      </c>
      <c r="E1028" s="54">
        <v>0</v>
      </c>
      <c r="F1028" s="54">
        <v>0</v>
      </c>
      <c r="G1028" s="56">
        <f t="shared" si="32"/>
        <v>434.3562</v>
      </c>
      <c r="H1028" s="56">
        <f t="shared" si="33"/>
        <v>0.38999999999987267</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2596.36</v>
      </c>
      <c r="D1029" s="54">
        <f>BILANCA!E51</f>
        <v>2596.36</v>
      </c>
      <c r="E1029" s="54">
        <v>0</v>
      </c>
      <c r="F1029" s="54">
        <v>0</v>
      </c>
      <c r="G1029" s="56">
        <f t="shared" si="32"/>
        <v>358.29768000000001</v>
      </c>
      <c r="H1029" s="56">
        <f t="shared" si="33"/>
        <v>0.72000000000025466</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165028.91</v>
      </c>
      <c r="D1032" s="54">
        <f>BILANCA!E54</f>
        <v>177053.89</v>
      </c>
      <c r="E1032" s="54">
        <v>0</v>
      </c>
      <c r="F1032" s="54">
        <v>0</v>
      </c>
      <c r="G1032" s="56">
        <f t="shared" si="32"/>
        <v>25437.697810000001</v>
      </c>
      <c r="H1032" s="56">
        <f t="shared" si="33"/>
        <v>0.1999999999825377</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165028.91</v>
      </c>
      <c r="D1033" s="54">
        <f>BILANCA!E55</f>
        <v>177053.89</v>
      </c>
      <c r="E1033" s="54">
        <v>0</v>
      </c>
      <c r="F1033" s="54">
        <v>0</v>
      </c>
      <c r="G1033" s="56">
        <f t="shared" si="32"/>
        <v>25956.834500000004</v>
      </c>
      <c r="H1033" s="56">
        <f t="shared" si="33"/>
        <v>0.1999999999825377</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283065.75</v>
      </c>
      <c r="D1046" s="54">
        <f>BILANCA!E68</f>
        <v>277677.71999999997</v>
      </c>
      <c r="E1046" s="54">
        <v>0</v>
      </c>
      <c r="F1046" s="54">
        <v>0</v>
      </c>
      <c r="G1046" s="56">
        <f t="shared" si="32"/>
        <v>52820.534969999993</v>
      </c>
      <c r="H1046" s="56">
        <f t="shared" si="33"/>
        <v>0.53000000002793968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2952.62</v>
      </c>
      <c r="D1056" s="54">
        <f>BILANCA!E78</f>
        <v>840.39</v>
      </c>
      <c r="E1056" s="54">
        <v>0</v>
      </c>
      <c r="F1056" s="54">
        <v>0</v>
      </c>
      <c r="G1056" s="56">
        <f t="shared" si="34"/>
        <v>338.23819999999995</v>
      </c>
      <c r="H1056" s="56">
        <f t="shared" si="33"/>
        <v>0.7700000000000955</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2952.62</v>
      </c>
      <c r="D1064" s="54">
        <f>BILANCA!E86</f>
        <v>840.39</v>
      </c>
      <c r="E1064" s="54">
        <v>0</v>
      </c>
      <c r="F1064" s="54">
        <v>0</v>
      </c>
      <c r="G1064" s="56">
        <f t="shared" si="34"/>
        <v>375.30539999999996</v>
      </c>
      <c r="H1064" s="56">
        <f t="shared" si="33"/>
        <v>0.7700000000000955</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1031.52</v>
      </c>
      <c r="D1096" s="54">
        <f>BILANCA!E118</f>
        <v>1340</v>
      </c>
      <c r="E1096" s="54">
        <v>0</v>
      </c>
      <c r="F1096" s="54">
        <v>0</v>
      </c>
      <c r="G1096" s="56">
        <f t="shared" si="34"/>
        <v>419.40176000000002</v>
      </c>
      <c r="H1096" s="56">
        <f t="shared" si="35"/>
        <v>0.48000000000001819</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1031.52</v>
      </c>
      <c r="D1097" s="54">
        <f>BILANCA!E119</f>
        <v>1340</v>
      </c>
      <c r="E1097" s="54">
        <v>0</v>
      </c>
      <c r="F1097" s="54">
        <v>0</v>
      </c>
      <c r="G1097" s="56">
        <f t="shared" si="34"/>
        <v>423.11328000000003</v>
      </c>
      <c r="H1097" s="56">
        <f t="shared" si="35"/>
        <v>0.48000000000001819</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1031.52</v>
      </c>
      <c r="D1103" s="54">
        <f>BILANCA!E125</f>
        <v>1340</v>
      </c>
      <c r="E1103" s="54">
        <v>0</v>
      </c>
      <c r="F1103" s="54">
        <v>0</v>
      </c>
      <c r="G1103" s="56">
        <f t="shared" si="34"/>
        <v>445.38239999999996</v>
      </c>
      <c r="H1103" s="56">
        <f t="shared" si="35"/>
        <v>0.48000000000001819</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121580.7</v>
      </c>
      <c r="D1124" s="54">
        <f>BILANCA!E146</f>
        <v>79677.490000000005</v>
      </c>
      <c r="E1124" s="54">
        <v>0</v>
      </c>
      <c r="F1124" s="54">
        <v>0</v>
      </c>
      <c r="G1124" s="56">
        <f t="shared" si="36"/>
        <v>39611.93088</v>
      </c>
      <c r="H1124" s="56">
        <f t="shared" si="35"/>
        <v>0.79000000000814907</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76839.839999999997</v>
      </c>
      <c r="D1137" s="54">
        <f>BILANCA!E159</f>
        <v>83855.16</v>
      </c>
      <c r="E1137" s="54">
        <v>0</v>
      </c>
      <c r="F1137" s="54">
        <v>0</v>
      </c>
      <c r="G1137" s="56">
        <f t="shared" si="36"/>
        <v>37660.72464</v>
      </c>
      <c r="H1137" s="56">
        <f t="shared" si="35"/>
        <v>0.32000000000698492</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51099.8</v>
      </c>
      <c r="D1139" s="54">
        <f>BILANCA!E161</f>
        <v>4970.67</v>
      </c>
      <c r="E1139" s="54">
        <v>0</v>
      </c>
      <c r="F1139" s="54">
        <v>0</v>
      </c>
      <c r="G1139" s="56">
        <f t="shared" si="36"/>
        <v>9522.4178400000001</v>
      </c>
      <c r="H1139" s="56">
        <f t="shared" si="35"/>
        <v>0.52999999999701686</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6358.94</v>
      </c>
      <c r="D1141" s="54">
        <f>BILANCA!E163</f>
        <v>9148.34</v>
      </c>
      <c r="E1141" s="54">
        <v>0</v>
      </c>
      <c r="F1141" s="54">
        <v>0</v>
      </c>
      <c r="G1141" s="56">
        <f t="shared" si="36"/>
        <v>3895.5879600000003</v>
      </c>
      <c r="H1141" s="56">
        <f t="shared" si="35"/>
        <v>0.4000000000005457</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157500.91</v>
      </c>
      <c r="D1148" s="54">
        <f>BILANCA!E170</f>
        <v>195819.84</v>
      </c>
      <c r="E1148" s="54">
        <v>0</v>
      </c>
      <c r="F1148" s="54">
        <v>0</v>
      </c>
      <c r="G1148" s="56">
        <f t="shared" si="36"/>
        <v>90608.197350000002</v>
      </c>
      <c r="H1148" s="56">
        <f t="shared" si="35"/>
        <v>0.25</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157500.91</v>
      </c>
      <c r="D1151" s="54">
        <f>BILANCA!E173</f>
        <v>195819.84</v>
      </c>
      <c r="E1151" s="54">
        <v>0</v>
      </c>
      <c r="F1151" s="54">
        <v>0</v>
      </c>
      <c r="G1151" s="56">
        <f t="shared" si="36"/>
        <v>92255.619120000018</v>
      </c>
      <c r="H1151" s="56">
        <f t="shared" si="35"/>
        <v>0.25</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5580516.2200000007</v>
      </c>
      <c r="D1152" s="54">
        <f>BILANCA!E175</f>
        <v>5507642.0600000005</v>
      </c>
      <c r="E1152" s="54">
        <v>0</v>
      </c>
      <c r="F1152" s="54">
        <v>0</v>
      </c>
      <c r="G1152" s="56">
        <f t="shared" si="36"/>
        <v>2804690.2574600005</v>
      </c>
      <c r="H1152" s="56">
        <f t="shared" si="35"/>
        <v>0.2800000011920929</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198305.74</v>
      </c>
      <c r="D1153" s="54">
        <f>BILANCA!E176</f>
        <v>200654.74</v>
      </c>
      <c r="E1153" s="54">
        <v>0</v>
      </c>
      <c r="F1153" s="54">
        <v>0</v>
      </c>
      <c r="G1153" s="56">
        <f t="shared" si="36"/>
        <v>101934.5874</v>
      </c>
      <c r="H1153" s="56">
        <f t="shared" si="35"/>
        <v>0.52000000001862645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198305.74</v>
      </c>
      <c r="D1154" s="54">
        <f>BILANCA!E177</f>
        <v>200654.74</v>
      </c>
      <c r="E1154" s="54">
        <v>0</v>
      </c>
      <c r="F1154" s="54">
        <v>0</v>
      </c>
      <c r="G1154" s="56">
        <f t="shared" si="36"/>
        <v>102534.20262</v>
      </c>
      <c r="H1154" s="56">
        <f t="shared" ref="H1154:H1217" si="37">ABS(C1154-ROUND(C1154,0))+ABS(D1154-ROUND(D1154,0))</f>
        <v>0.52000000001862645</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149977.4</v>
      </c>
      <c r="D1155" s="54">
        <f>BILANCA!E178</f>
        <v>188180.71</v>
      </c>
      <c r="E1155" s="54">
        <v>0</v>
      </c>
      <c r="F1155" s="54">
        <v>0</v>
      </c>
      <c r="G1155" s="56">
        <f t="shared" si="36"/>
        <v>90530.277039999986</v>
      </c>
      <c r="H1155" s="56">
        <f t="shared" si="37"/>
        <v>0.69000000000232831</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41381.230000000003</v>
      </c>
      <c r="D1156" s="54">
        <f>BILANCA!E179</f>
        <v>7639.15</v>
      </c>
      <c r="E1156" s="54">
        <v>0</v>
      </c>
      <c r="F1156" s="54">
        <v>0</v>
      </c>
      <c r="G1156" s="56">
        <f t="shared" si="36"/>
        <v>9802.0986899999989</v>
      </c>
      <c r="H1156" s="56">
        <f t="shared" si="37"/>
        <v>0.38000000000283762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6947.11</v>
      </c>
      <c r="D1165" s="54">
        <f>BILANCA!E188</f>
        <v>4834.88</v>
      </c>
      <c r="E1165" s="54">
        <v>0</v>
      </c>
      <c r="F1165" s="54">
        <v>0</v>
      </c>
      <c r="G1165" s="56">
        <f t="shared" si="36"/>
        <v>3024.27034</v>
      </c>
      <c r="H1165" s="56">
        <f t="shared" si="37"/>
        <v>0.22999999999956344</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5382210.4800000004</v>
      </c>
      <c r="D1214" s="54">
        <f>BILANCA!E237</f>
        <v>5306987.32</v>
      </c>
      <c r="E1214" s="54">
        <v>0</v>
      </c>
      <c r="F1214" s="54">
        <v>0</v>
      </c>
      <c r="G1214" s="56">
        <f t="shared" si="38"/>
        <v>3695118.76272</v>
      </c>
      <c r="H1214" s="56">
        <f t="shared" si="37"/>
        <v>0.80000000074505806</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5298481.97</v>
      </c>
      <c r="D1215" s="54">
        <f>BILANCA!E238</f>
        <v>5231304.34</v>
      </c>
      <c r="E1215" s="54">
        <v>0</v>
      </c>
      <c r="F1215" s="54">
        <v>0</v>
      </c>
      <c r="G1215" s="56">
        <f t="shared" si="38"/>
        <v>3656573.0308000003</v>
      </c>
      <c r="H1215" s="56">
        <f t="shared" si="37"/>
        <v>0.37000000011175871</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5298481.97</v>
      </c>
      <c r="D1216" s="54">
        <f>BILANCA!E239</f>
        <v>5231304.34</v>
      </c>
      <c r="E1216" s="54">
        <v>0</v>
      </c>
      <c r="F1216" s="54">
        <v>0</v>
      </c>
      <c r="G1216" s="56">
        <f t="shared" si="38"/>
        <v>3672334.1214500004</v>
      </c>
      <c r="H1216" s="56">
        <f t="shared" si="37"/>
        <v>0.37000000011175871</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5298481.97</v>
      </c>
      <c r="D1217" s="54">
        <f>BILANCA!E240</f>
        <v>5231304.34</v>
      </c>
      <c r="E1217" s="54">
        <v>0</v>
      </c>
      <c r="F1217" s="54">
        <v>0</v>
      </c>
      <c r="G1217" s="56">
        <f t="shared" si="38"/>
        <v>3688095.2121000001</v>
      </c>
      <c r="H1217" s="56">
        <f t="shared" si="37"/>
        <v>0.37000000011175871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13247.61</v>
      </c>
      <c r="D1222" s="54">
        <f>BILANCA!E245</f>
        <v>976.15999999999985</v>
      </c>
      <c r="E1222" s="54">
        <v>0</v>
      </c>
      <c r="F1222" s="54">
        <v>0</v>
      </c>
      <c r="G1222" s="56">
        <f t="shared" si="38"/>
        <v>3632.7832699999999</v>
      </c>
      <c r="H1222" s="56">
        <f t="shared" si="39"/>
        <v>0.5499999999992724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13247.61</v>
      </c>
      <c r="D1223" s="54">
        <f>BILANCA!E246</f>
        <v>32512.48</v>
      </c>
      <c r="E1223" s="54">
        <v>0</v>
      </c>
      <c r="F1223" s="54">
        <v>0</v>
      </c>
      <c r="G1223" s="56">
        <f t="shared" si="38"/>
        <v>18785.416799999999</v>
      </c>
      <c r="H1223" s="56">
        <f t="shared" si="39"/>
        <v>0.86999999999898137</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13247.61</v>
      </c>
      <c r="D1224" s="54">
        <f>BILANCA!E247</f>
        <v>32512.48</v>
      </c>
      <c r="E1224" s="54">
        <v>0</v>
      </c>
      <c r="F1224" s="54">
        <v>0</v>
      </c>
      <c r="G1224" s="56">
        <f t="shared" si="38"/>
        <v>18863.68937</v>
      </c>
      <c r="H1224" s="56">
        <f t="shared" si="39"/>
        <v>0.86999999999898137</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31536.32</v>
      </c>
      <c r="E1227" s="54">
        <v>0</v>
      </c>
      <c r="F1227" s="54">
        <v>0</v>
      </c>
      <c r="G1227" s="56">
        <f t="shared" si="38"/>
        <v>15389.72416</v>
      </c>
      <c r="H1227" s="56">
        <f t="shared" si="39"/>
        <v>0.31999999999970896</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31536.32</v>
      </c>
      <c r="E1229" s="54">
        <v>0</v>
      </c>
      <c r="F1229" s="54">
        <v>0</v>
      </c>
      <c r="G1229" s="56">
        <f t="shared" si="38"/>
        <v>15515.86944</v>
      </c>
      <c r="H1229" s="56">
        <f t="shared" si="39"/>
        <v>0.31999999999970896</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70480.899999999994</v>
      </c>
      <c r="D1232" s="54">
        <f>BILANCA!E255</f>
        <v>74706.820000000007</v>
      </c>
      <c r="E1232" s="54">
        <v>0</v>
      </c>
      <c r="F1232" s="54">
        <v>0</v>
      </c>
      <c r="G1232" s="56">
        <f t="shared" si="38"/>
        <v>54753.740460000001</v>
      </c>
      <c r="H1232" s="56">
        <f t="shared" si="39"/>
        <v>0.27999999999883585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6618.61</v>
      </c>
      <c r="D1236" s="54">
        <f>BILANCA!E259</f>
        <v>5373.79</v>
      </c>
      <c r="E1236" s="54">
        <v>0</v>
      </c>
      <c r="F1236" s="54">
        <v>0</v>
      </c>
      <c r="G1236" s="56">
        <f t="shared" si="38"/>
        <v>4393.6460699999998</v>
      </c>
      <c r="H1236" s="56">
        <f t="shared" si="39"/>
        <v>0.6000000000003638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6618.61</v>
      </c>
      <c r="D1237" s="54">
        <f>BILANCA!E260</f>
        <v>5373.79</v>
      </c>
      <c r="E1237" s="54">
        <v>0</v>
      </c>
      <c r="F1237" s="54">
        <v>0</v>
      </c>
      <c r="G1237" s="56">
        <f t="shared" si="38"/>
        <v>4411.0122599999995</v>
      </c>
      <c r="H1237" s="56">
        <f t="shared" si="39"/>
        <v>0.6000000000003638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127939.64</v>
      </c>
      <c r="D1240" s="54">
        <f>BILANCA!E264</f>
        <v>88825.83</v>
      </c>
      <c r="E1240" s="54">
        <v>0</v>
      </c>
      <c r="F1240" s="54">
        <v>0</v>
      </c>
      <c r="G1240" s="56">
        <f t="shared" ref="G1240:G1303" si="40">B1240/1000*C1240+B1240/500*D1240</f>
        <v>78536.964100000012</v>
      </c>
      <c r="H1240" s="56">
        <f t="shared" si="39"/>
        <v>0.52999999999883585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2952.62</v>
      </c>
      <c r="D1244" s="54">
        <f>BILANCA!E268</f>
        <v>840.39</v>
      </c>
      <c r="E1244" s="54">
        <v>0</v>
      </c>
      <c r="F1244" s="54">
        <v>0</v>
      </c>
      <c r="G1244" s="56">
        <f t="shared" si="40"/>
        <v>1209.3173999999999</v>
      </c>
      <c r="H1244" s="56">
        <f t="shared" si="39"/>
        <v>0.7700000000000955</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198305.74</v>
      </c>
      <c r="D1263" s="54">
        <f>BILANCA!E287</f>
        <v>200654.74</v>
      </c>
      <c r="E1263" s="54">
        <v>0</v>
      </c>
      <c r="F1263" s="54">
        <v>0</v>
      </c>
      <c r="G1263" s="56">
        <f t="shared" si="40"/>
        <v>167892.2616</v>
      </c>
      <c r="H1263" s="56">
        <f t="shared" si="39"/>
        <v>0.52000000001862645</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6947.11</v>
      </c>
      <c r="D1274" s="54">
        <f>BILANCA!E298</f>
        <v>4834.88</v>
      </c>
      <c r="E1274" s="54">
        <v>0</v>
      </c>
      <c r="F1274" s="54">
        <v>0</v>
      </c>
      <c r="G1274" s="56">
        <f t="shared" si="40"/>
        <v>4835.5091699999994</v>
      </c>
      <c r="H1274" s="56">
        <f t="shared" si="39"/>
        <v>0.22999999999956344</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2233933.88</v>
      </c>
      <c r="D1408" s="54">
        <f>'RAS-funkcijski'!E114</f>
        <v>2664787.65</v>
      </c>
      <c r="E1408" s="54">
        <v>0</v>
      </c>
      <c r="F1408" s="54">
        <v>0</v>
      </c>
      <c r="G1408" s="56">
        <f t="shared" si="44"/>
        <v>831986.00979999988</v>
      </c>
      <c r="H1408" s="56">
        <f t="shared" si="43"/>
        <v>0.47000000020489097</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2233933.88</v>
      </c>
      <c r="D1409" s="54">
        <f>'RAS-funkcijski'!E115</f>
        <v>2664787.65</v>
      </c>
      <c r="E1409" s="54">
        <v>0</v>
      </c>
      <c r="F1409" s="54">
        <v>0</v>
      </c>
      <c r="G1409" s="56">
        <f t="shared" si="44"/>
        <v>839549.51897999994</v>
      </c>
      <c r="H1409" s="56">
        <f t="shared" si="43"/>
        <v>0.47000000020489097</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2233933.88</v>
      </c>
      <c r="D1410" s="54">
        <f>'RAS-funkcijski'!E116</f>
        <v>2664787.65</v>
      </c>
      <c r="E1410" s="54">
        <v>0</v>
      </c>
      <c r="F1410" s="54">
        <v>0</v>
      </c>
      <c r="G1410" s="56">
        <f t="shared" si="44"/>
        <v>847113.02815999999</v>
      </c>
      <c r="H1410" s="56">
        <f t="shared" ref="H1410:H1473" si="45">ABS(C1410-ROUND(C1410,0))+ABS(D1410-ROUND(D1410,0))</f>
        <v>0.47000000020489097</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2233933.88</v>
      </c>
      <c r="D1435" s="69">
        <f>'RAS-funkcijski'!E141</f>
        <v>2664787.65</v>
      </c>
      <c r="E1435" s="69">
        <v>0</v>
      </c>
      <c r="F1435" s="69">
        <v>0</v>
      </c>
      <c r="G1435" s="70">
        <f t="shared" si="46"/>
        <v>1036200.7576600001</v>
      </c>
      <c r="H1435" s="70">
        <f t="shared" si="45"/>
        <v>0.47000000020489097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11593</v>
      </c>
      <c r="D1436" s="61">
        <f>'P-VRIO'!E5</f>
        <v>0</v>
      </c>
      <c r="E1436" s="61">
        <v>0</v>
      </c>
      <c r="F1436" s="61">
        <v>0</v>
      </c>
      <c r="G1436" s="62">
        <f t="shared" si="46"/>
        <v>11.593</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11593</v>
      </c>
      <c r="D1453" s="54">
        <f>'P-VRIO'!E22</f>
        <v>0</v>
      </c>
      <c r="E1453" s="54">
        <v>0</v>
      </c>
      <c r="F1453" s="54">
        <v>0</v>
      </c>
      <c r="G1453" s="56">
        <f t="shared" si="46"/>
        <v>208.67399999999998</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11593</v>
      </c>
      <c r="D1454" s="54">
        <f>'P-VRIO'!E23</f>
        <v>0</v>
      </c>
      <c r="E1454" s="54">
        <v>0</v>
      </c>
      <c r="F1454" s="54">
        <v>0</v>
      </c>
      <c r="G1454" s="56">
        <f t="shared" si="46"/>
        <v>220.267</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11593</v>
      </c>
      <c r="D1456" s="54">
        <f>'P-VRIO'!E25</f>
        <v>0</v>
      </c>
      <c r="E1456" s="54">
        <v>0</v>
      </c>
      <c r="F1456" s="54">
        <v>0</v>
      </c>
      <c r="G1456" s="56">
        <f t="shared" si="46"/>
        <v>243.453</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198305.74</v>
      </c>
      <c r="D1480" s="61"/>
      <c r="E1480" s="61">
        <v>0</v>
      </c>
      <c r="F1480" s="61">
        <v>0</v>
      </c>
      <c r="G1480" s="62">
        <f t="shared" ref="G1480:G1511" si="52">B1480/1000*C1480</f>
        <v>198.30573999999999</v>
      </c>
      <c r="H1480" s="62">
        <f t="shared" ref="H1480:H1511" si="53">ABS(C1480-ROUND(C1480,0))</f>
        <v>0.26000000000931323</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2751160.49</v>
      </c>
      <c r="D1481" s="54">
        <v>0</v>
      </c>
      <c r="E1481" s="54">
        <v>0</v>
      </c>
      <c r="F1481" s="54">
        <v>0</v>
      </c>
      <c r="G1481" s="56">
        <f t="shared" si="52"/>
        <v>5502.3209800000004</v>
      </c>
      <c r="H1481" s="56">
        <f t="shared" si="53"/>
        <v>0.49000000022351742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2719624.1700000004</v>
      </c>
      <c r="D1483" s="54">
        <v>0</v>
      </c>
      <c r="E1483" s="54">
        <v>0</v>
      </c>
      <c r="F1483" s="54">
        <v>0</v>
      </c>
      <c r="G1483" s="56">
        <f t="shared" si="52"/>
        <v>10878.496680000002</v>
      </c>
      <c r="H1483" s="56">
        <f t="shared" si="53"/>
        <v>0.17000000039115548</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2176327.7200000002</v>
      </c>
      <c r="D1484" s="54">
        <v>0</v>
      </c>
      <c r="E1484" s="54">
        <v>0</v>
      </c>
      <c r="F1484" s="54">
        <v>0</v>
      </c>
      <c r="G1484" s="56">
        <f t="shared" si="52"/>
        <v>10881.638600000002</v>
      </c>
      <c r="H1484" s="56">
        <f t="shared" si="53"/>
        <v>0.27999999979510903</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526155.56000000006</v>
      </c>
      <c r="D1485" s="54">
        <v>0</v>
      </c>
      <c r="E1485" s="54">
        <v>0</v>
      </c>
      <c r="F1485" s="54">
        <v>0</v>
      </c>
      <c r="G1485" s="56">
        <f t="shared" si="52"/>
        <v>3156.9333600000004</v>
      </c>
      <c r="H1485" s="56">
        <f t="shared" si="53"/>
        <v>0.43999999994412065</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17140.89</v>
      </c>
      <c r="D1491" s="54">
        <v>0</v>
      </c>
      <c r="E1491" s="54">
        <v>0</v>
      </c>
      <c r="F1491" s="54">
        <v>0</v>
      </c>
      <c r="G1491" s="56">
        <f t="shared" si="52"/>
        <v>205.69067999999999</v>
      </c>
      <c r="H1491" s="56">
        <f t="shared" si="53"/>
        <v>0.11000000000058208</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31536.32</v>
      </c>
      <c r="D1492" s="54">
        <v>0</v>
      </c>
      <c r="E1492" s="54">
        <v>0</v>
      </c>
      <c r="F1492" s="54">
        <v>0</v>
      </c>
      <c r="G1492" s="56">
        <f t="shared" si="52"/>
        <v>409.97215999999997</v>
      </c>
      <c r="H1492" s="56">
        <f t="shared" si="53"/>
        <v>0.31999999999970896</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2748811.49</v>
      </c>
      <c r="D1499" s="54">
        <v>0</v>
      </c>
      <c r="E1499" s="54">
        <v>0</v>
      </c>
      <c r="F1499" s="54">
        <v>0</v>
      </c>
      <c r="G1499" s="56">
        <f t="shared" si="52"/>
        <v>54976.229800000008</v>
      </c>
      <c r="H1499" s="56">
        <f t="shared" si="53"/>
        <v>0.49000000022351742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2717275.1700000004</v>
      </c>
      <c r="D1501" s="54">
        <v>0</v>
      </c>
      <c r="E1501" s="54">
        <v>0</v>
      </c>
      <c r="F1501" s="54">
        <v>0</v>
      </c>
      <c r="G1501" s="56">
        <f t="shared" si="52"/>
        <v>59780.053740000003</v>
      </c>
      <c r="H1501" s="56">
        <f t="shared" si="53"/>
        <v>0.17000000039115548</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2138124.41</v>
      </c>
      <c r="D1502" s="54">
        <v>0</v>
      </c>
      <c r="E1502" s="54">
        <v>0</v>
      </c>
      <c r="F1502" s="54">
        <v>0</v>
      </c>
      <c r="G1502" s="56">
        <f t="shared" si="52"/>
        <v>49176.861430000004</v>
      </c>
      <c r="H1502" s="56">
        <f t="shared" si="53"/>
        <v>0.41000000014901161</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559897.64</v>
      </c>
      <c r="D1503" s="54">
        <v>0</v>
      </c>
      <c r="E1503" s="54">
        <v>0</v>
      </c>
      <c r="F1503" s="54">
        <v>0</v>
      </c>
      <c r="G1503" s="56">
        <f t="shared" si="52"/>
        <v>13437.543360000001</v>
      </c>
      <c r="H1503" s="56">
        <f t="shared" si="53"/>
        <v>0.35999999998603016</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19253.12</v>
      </c>
      <c r="D1509" s="54">
        <v>0</v>
      </c>
      <c r="E1509" s="54">
        <v>0</v>
      </c>
      <c r="F1509" s="54">
        <v>0</v>
      </c>
      <c r="G1509" s="56">
        <f t="shared" si="52"/>
        <v>577.59359999999992</v>
      </c>
      <c r="H1509" s="56">
        <f t="shared" si="53"/>
        <v>0.11999999999898137</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31536.32</v>
      </c>
      <c r="D1510" s="54">
        <v>0</v>
      </c>
      <c r="E1510" s="54">
        <v>0</v>
      </c>
      <c r="F1510" s="54">
        <v>0</v>
      </c>
      <c r="G1510" s="56">
        <f t="shared" si="52"/>
        <v>977.62591999999995</v>
      </c>
      <c r="H1510" s="56">
        <f t="shared" si="53"/>
        <v>0.31999999999970896</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200654.74000000022</v>
      </c>
      <c r="D1517" s="54">
        <v>0</v>
      </c>
      <c r="E1517" s="54">
        <v>0</v>
      </c>
      <c r="F1517" s="54">
        <v>0</v>
      </c>
      <c r="G1517" s="56">
        <f t="shared" si="54"/>
        <v>7624.880120000008</v>
      </c>
      <c r="H1517" s="56">
        <f t="shared" si="55"/>
        <v>0.25999999977648258</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200654.74</v>
      </c>
      <c r="D1576" s="54">
        <v>0</v>
      </c>
      <c r="E1576" s="54">
        <v>0</v>
      </c>
      <c r="F1576" s="54">
        <v>0</v>
      </c>
      <c r="G1576" s="56">
        <f t="shared" si="56"/>
        <v>19463.50978</v>
      </c>
      <c r="H1576" s="56">
        <f t="shared" si="57"/>
        <v>0.26000000000931323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200654.74</v>
      </c>
      <c r="D1578" s="54">
        <v>0</v>
      </c>
      <c r="E1578" s="54">
        <v>0</v>
      </c>
      <c r="F1578" s="54">
        <v>0</v>
      </c>
      <c r="G1578" s="56">
        <f t="shared" si="56"/>
        <v>19864.81926</v>
      </c>
      <c r="H1578" s="56">
        <f t="shared" si="57"/>
        <v>0.26000000000931323</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30.855468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18" sqref="I18"/>
    </sheetView>
  </sheetViews>
  <sheetFormatPr defaultColWidth="30.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27644</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315"/>
      <c r="F10" s="306" t="s">
        <v>35</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36</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0" t="s">
        <v>40</v>
      </c>
      <c r="C15" s="301"/>
      <c r="D15" s="301"/>
      <c r="E15" s="301"/>
      <c r="F15" s="302"/>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2241069.2999999998</v>
      </c>
      <c r="I16" s="103">
        <f>'PR-RAS'!E6</f>
        <v>2652516.1999999997</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2191095.85</v>
      </c>
      <c r="I17" s="103">
        <f>'PR-RAS'!E151</f>
        <v>2633251.33</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13247.609999999924</v>
      </c>
      <c r="I18" s="103">
        <f>'PR-RAS'!E645</f>
        <v>976.15999999981432</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5297450.4700000007</v>
      </c>
      <c r="I20" s="109">
        <f>BILANCA!E7</f>
        <v>5229964.3400000008</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283065.75</v>
      </c>
      <c r="I21" s="112">
        <f>BILANCA!E68</f>
        <v>277677.71999999997</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198305.74</v>
      </c>
      <c r="I22" s="112">
        <f>BILANCA!E176</f>
        <v>200654.74</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5382210.4800000004</v>
      </c>
      <c r="I23" s="115">
        <f>BILANCA!E237</f>
        <v>5306987.32</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2233933.88</v>
      </c>
      <c r="I27" s="112">
        <f>'RAS-funkcijski'!E114</f>
        <v>2664787.65</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2233933.88</v>
      </c>
      <c r="I28" s="117">
        <f>'RAS-funkcijski'!E141</f>
        <v>2664787.65</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7" t="str">
        <f>'P-VRIO'!C5</f>
        <v>9151</v>
      </c>
      <c r="H29" s="108">
        <f>'P-VRIO'!D5</f>
        <v>11593</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11593</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7" t="str">
        <f>OBVEZE!C5</f>
        <v>V001</v>
      </c>
      <c r="H33" s="118" t="s">
        <v>45</v>
      </c>
      <c r="I33" s="119">
        <f>OBVEZE!D5</f>
        <v>198305.74</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45</v>
      </c>
      <c r="I34" s="112">
        <f>OBVEZE!D42</f>
        <v>200654.74000000022</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45</v>
      </c>
      <c r="I36" s="117">
        <f>OBVEZE!D101</f>
        <v>200654.74</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D642" sqref="D642"/>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310"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2241069.2999999998</v>
      </c>
      <c r="E6" s="263">
        <f>E7+E44+E50+E82+E106+E124+E133+E139</f>
        <v>2652516.1999999997</v>
      </c>
      <c r="F6" s="143">
        <f t="shared" ref="F6:F69" si="0">IF(D6&lt;&gt;0,IF(E6/D6&gt;=100,"&gt;&gt;100",E6/D6*100),"-")</f>
        <v>118.3594010234311</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2">
        <v>0</v>
      </c>
      <c r="E9" s="262">
        <v>0</v>
      </c>
      <c r="F9" s="143" t="str">
        <f t="shared" si="0"/>
        <v>-</v>
      </c>
    </row>
    <row r="10" spans="1:25" customFormat="1" ht="12.75" customHeight="1" x14ac:dyDescent="0.2">
      <c r="A10" s="140" t="s">
        <v>66</v>
      </c>
      <c r="B10" s="141" t="s">
        <v>67</v>
      </c>
      <c r="C10" s="142" t="s">
        <v>66</v>
      </c>
      <c r="D10" s="262">
        <v>0</v>
      </c>
      <c r="E10" s="262">
        <v>0</v>
      </c>
      <c r="F10" s="143" t="str">
        <f t="shared" si="0"/>
        <v>-</v>
      </c>
    </row>
    <row r="11" spans="1:25" customFormat="1" ht="12.75" customHeight="1" x14ac:dyDescent="0.2">
      <c r="A11" s="140" t="s">
        <v>68</v>
      </c>
      <c r="B11" s="141" t="s">
        <v>69</v>
      </c>
      <c r="C11" s="142" t="s">
        <v>68</v>
      </c>
      <c r="D11" s="262">
        <v>0</v>
      </c>
      <c r="E11" s="262">
        <v>0</v>
      </c>
      <c r="F11" s="143" t="str">
        <f t="shared" si="0"/>
        <v>-</v>
      </c>
    </row>
    <row r="12" spans="1:25" customFormat="1" ht="12.75" customHeight="1" x14ac:dyDescent="0.2">
      <c r="A12" s="140" t="s">
        <v>70</v>
      </c>
      <c r="B12" s="141" t="s">
        <v>71</v>
      </c>
      <c r="C12" s="142" t="s">
        <v>70</v>
      </c>
      <c r="D12" s="262">
        <v>0</v>
      </c>
      <c r="E12" s="262">
        <v>0</v>
      </c>
      <c r="F12" s="143" t="str">
        <f t="shared" si="0"/>
        <v>-</v>
      </c>
    </row>
    <row r="13" spans="1:25" customFormat="1" ht="12.75" customHeight="1" x14ac:dyDescent="0.2">
      <c r="A13" s="140" t="s">
        <v>72</v>
      </c>
      <c r="B13" s="141" t="s">
        <v>73</v>
      </c>
      <c r="C13" s="142" t="s">
        <v>72</v>
      </c>
      <c r="D13" s="262">
        <v>0</v>
      </c>
      <c r="E13" s="262">
        <v>0</v>
      </c>
      <c r="F13" s="143" t="str">
        <f t="shared" si="0"/>
        <v>-</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0</v>
      </c>
      <c r="E15" s="262">
        <v>0</v>
      </c>
      <c r="F15" s="143" t="str">
        <f t="shared" si="0"/>
        <v>-</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2">
        <v>0</v>
      </c>
      <c r="E24" s="262">
        <v>0</v>
      </c>
      <c r="F24" s="143" t="str">
        <f t="shared" si="0"/>
        <v>-</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0</v>
      </c>
      <c r="E27" s="262">
        <v>0</v>
      </c>
      <c r="F27" s="143" t="str">
        <f t="shared" si="0"/>
        <v>-</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0</v>
      </c>
      <c r="E31" s="262">
        <v>0</v>
      </c>
      <c r="F31" s="143" t="str">
        <f t="shared" si="0"/>
        <v>-</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0</v>
      </c>
      <c r="E33" s="262">
        <v>0</v>
      </c>
      <c r="F33" s="143" t="str">
        <f t="shared" si="0"/>
        <v>-</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18567.919999999998</v>
      </c>
      <c r="E50" s="263">
        <f>E51+E54+E59+E62+E65+E68+E71+E74+E77</f>
        <v>19714.8</v>
      </c>
      <c r="F50" s="143">
        <f t="shared" si="0"/>
        <v>106.17667460867992</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0</v>
      </c>
      <c r="E59" s="263">
        <f>SUM(E60:E61)</f>
        <v>0</v>
      </c>
      <c r="F59" s="143" t="str">
        <f t="shared" si="0"/>
        <v>-</v>
      </c>
    </row>
    <row r="60" spans="1:6" customFormat="1" ht="24" customHeight="1" x14ac:dyDescent="0.2">
      <c r="A60" s="140" t="s">
        <v>166</v>
      </c>
      <c r="B60" s="145" t="s">
        <v>167</v>
      </c>
      <c r="C60" s="142" t="s">
        <v>166</v>
      </c>
      <c r="D60" s="262">
        <v>0</v>
      </c>
      <c r="E60" s="262">
        <v>0</v>
      </c>
      <c r="F60" s="143" t="str">
        <f t="shared" si="0"/>
        <v>-</v>
      </c>
    </row>
    <row r="61" spans="1:6" customFormat="1" ht="24" customHeight="1" x14ac:dyDescent="0.2">
      <c r="A61" s="140" t="s">
        <v>168</v>
      </c>
      <c r="B61" s="145" t="s">
        <v>169</v>
      </c>
      <c r="C61" s="142" t="s">
        <v>168</v>
      </c>
      <c r="D61" s="262">
        <v>0</v>
      </c>
      <c r="E61" s="262">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0</v>
      </c>
      <c r="E64" s="262">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18567.919999999998</v>
      </c>
      <c r="E68" s="263">
        <f>SUM(E69:E70)</f>
        <v>19714.8</v>
      </c>
      <c r="F68" s="143">
        <f t="shared" si="0"/>
        <v>106.17667460867992</v>
      </c>
    </row>
    <row r="69" spans="1:6" customFormat="1" ht="12.75" customHeight="1" x14ac:dyDescent="0.2">
      <c r="A69" s="140" t="s">
        <v>184</v>
      </c>
      <c r="B69" s="141" t="s">
        <v>185</v>
      </c>
      <c r="C69" s="142" t="s">
        <v>184</v>
      </c>
      <c r="D69" s="262">
        <v>18567.919999999998</v>
      </c>
      <c r="E69" s="262">
        <v>19714.8</v>
      </c>
      <c r="F69" s="143">
        <f t="shared" si="0"/>
        <v>106.17667460867992</v>
      </c>
    </row>
    <row r="70" spans="1:6" customFormat="1" ht="24" customHeight="1" x14ac:dyDescent="0.2">
      <c r="A70" s="140" t="s">
        <v>186</v>
      </c>
      <c r="B70" s="141" t="s">
        <v>187</v>
      </c>
      <c r="C70" s="142" t="s">
        <v>186</v>
      </c>
      <c r="D70" s="262">
        <v>0</v>
      </c>
      <c r="E70" s="262">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0</v>
      </c>
      <c r="E74" s="263">
        <f>SUM(E75:E76)</f>
        <v>0</v>
      </c>
      <c r="F74" s="143" t="str">
        <f t="shared" si="1"/>
        <v>-</v>
      </c>
    </row>
    <row r="75" spans="1:6" customFormat="1" ht="12.75" customHeight="1" x14ac:dyDescent="0.2">
      <c r="A75" s="140" t="s">
        <v>196</v>
      </c>
      <c r="B75" s="141" t="s">
        <v>197</v>
      </c>
      <c r="C75" s="142" t="s">
        <v>196</v>
      </c>
      <c r="D75" s="262">
        <v>0</v>
      </c>
      <c r="E75" s="262">
        <v>0</v>
      </c>
      <c r="F75" s="143" t="str">
        <f t="shared" si="1"/>
        <v>-</v>
      </c>
    </row>
    <row r="76" spans="1:6" customFormat="1" ht="12.75" customHeight="1" x14ac:dyDescent="0.2">
      <c r="A76" s="140" t="s">
        <v>198</v>
      </c>
      <c r="B76" s="141" t="s">
        <v>199</v>
      </c>
      <c r="C76" s="142" t="s">
        <v>198</v>
      </c>
      <c r="D76" s="262">
        <v>0</v>
      </c>
      <c r="E76" s="262">
        <v>0</v>
      </c>
      <c r="F76" s="143" t="str">
        <f t="shared" si="1"/>
        <v>-</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0</v>
      </c>
      <c r="E80" s="262">
        <v>0</v>
      </c>
      <c r="F80" s="143" t="str">
        <f t="shared" si="1"/>
        <v>-</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0</v>
      </c>
      <c r="E82" s="263">
        <f>E83+E91+E98</f>
        <v>0</v>
      </c>
      <c r="F82" s="143" t="str">
        <f t="shared" si="1"/>
        <v>-</v>
      </c>
    </row>
    <row r="83" spans="1:6" customFormat="1" ht="12.75" customHeight="1" x14ac:dyDescent="0.2">
      <c r="A83" s="140" t="s">
        <v>212</v>
      </c>
      <c r="B83" s="141" t="s">
        <v>213</v>
      </c>
      <c r="C83" s="142" t="s">
        <v>212</v>
      </c>
      <c r="D83" s="263">
        <f>SUM(D84:D90)</f>
        <v>0</v>
      </c>
      <c r="E83" s="263">
        <f>SUM(E84:E90)</f>
        <v>0</v>
      </c>
      <c r="F83" s="143" t="str">
        <f t="shared" si="1"/>
        <v>-</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0</v>
      </c>
      <c r="E85" s="262">
        <v>0</v>
      </c>
      <c r="F85" s="143" t="str">
        <f t="shared" si="1"/>
        <v>-</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0</v>
      </c>
      <c r="E88" s="262">
        <v>0</v>
      </c>
      <c r="F88" s="143" t="str">
        <f t="shared" si="1"/>
        <v>-</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2">
        <v>0</v>
      </c>
      <c r="E92" s="262">
        <v>0</v>
      </c>
      <c r="F92" s="143" t="str">
        <f t="shared" si="1"/>
        <v>-</v>
      </c>
    </row>
    <row r="93" spans="1:6" customFormat="1" ht="12.75" customHeight="1" x14ac:dyDescent="0.2">
      <c r="A93" s="140" t="s">
        <v>232</v>
      </c>
      <c r="B93" s="141" t="s">
        <v>233</v>
      </c>
      <c r="C93" s="142" t="s">
        <v>232</v>
      </c>
      <c r="D93" s="262">
        <v>0</v>
      </c>
      <c r="E93" s="262">
        <v>0</v>
      </c>
      <c r="F93" s="143" t="str">
        <f t="shared" si="1"/>
        <v>-</v>
      </c>
    </row>
    <row r="94" spans="1:6" customFormat="1" ht="12.75" customHeight="1" x14ac:dyDescent="0.2">
      <c r="A94" s="140" t="s">
        <v>234</v>
      </c>
      <c r="B94" s="141" t="s">
        <v>235</v>
      </c>
      <c r="C94" s="142" t="s">
        <v>234</v>
      </c>
      <c r="D94" s="262">
        <v>0</v>
      </c>
      <c r="E94" s="262">
        <v>0</v>
      </c>
      <c r="F94" s="143" t="str">
        <f t="shared" si="1"/>
        <v>-</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0</v>
      </c>
      <c r="E97" s="262">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650547.29</v>
      </c>
      <c r="E106" s="263">
        <f>E107+E112+E120</f>
        <v>750756.7</v>
      </c>
      <c r="F106" s="143">
        <f t="shared" si="1"/>
        <v>115.40386249245616</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0</v>
      </c>
      <c r="E110" s="262">
        <v>0</v>
      </c>
      <c r="F110" s="143" t="str">
        <f t="shared" si="1"/>
        <v>-</v>
      </c>
    </row>
    <row r="111" spans="1:6" customFormat="1" ht="12.75" customHeight="1" x14ac:dyDescent="0.2">
      <c r="A111" s="140" t="s">
        <v>268</v>
      </c>
      <c r="B111" s="141" t="s">
        <v>269</v>
      </c>
      <c r="C111" s="142" t="s">
        <v>268</v>
      </c>
      <c r="D111" s="262">
        <v>0</v>
      </c>
      <c r="E111" s="262">
        <v>0</v>
      </c>
      <c r="F111" s="143" t="str">
        <f t="shared" si="1"/>
        <v>-</v>
      </c>
    </row>
    <row r="112" spans="1:6" customFormat="1" ht="12.75" customHeight="1" x14ac:dyDescent="0.2">
      <c r="A112" s="140" t="s">
        <v>270</v>
      </c>
      <c r="B112" s="141" t="s">
        <v>271</v>
      </c>
      <c r="C112" s="142" t="s">
        <v>270</v>
      </c>
      <c r="D112" s="263">
        <f>SUM(D113:D119)</f>
        <v>650547.29</v>
      </c>
      <c r="E112" s="263">
        <f>SUM(E113:E119)</f>
        <v>750756.7</v>
      </c>
      <c r="F112" s="143">
        <f t="shared" si="1"/>
        <v>115.40386249245616</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0</v>
      </c>
      <c r="E114" s="262">
        <v>0</v>
      </c>
      <c r="F114" s="143" t="str">
        <f t="shared" si="1"/>
        <v>-</v>
      </c>
    </row>
    <row r="115" spans="1:6" customFormat="1" ht="12.75" customHeight="1" x14ac:dyDescent="0.2">
      <c r="A115" s="140" t="s">
        <v>276</v>
      </c>
      <c r="B115" s="141" t="s">
        <v>277</v>
      </c>
      <c r="C115" s="142" t="s">
        <v>276</v>
      </c>
      <c r="D115" s="262">
        <v>0</v>
      </c>
      <c r="E115" s="262">
        <v>0</v>
      </c>
      <c r="F115" s="143" t="str">
        <f t="shared" si="1"/>
        <v>-</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650547.29</v>
      </c>
      <c r="E117" s="262">
        <v>750756.7</v>
      </c>
      <c r="F117" s="143">
        <f t="shared" si="1"/>
        <v>115.40386249245616</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2">
        <v>0</v>
      </c>
      <c r="E121" s="262">
        <v>0</v>
      </c>
      <c r="F121" s="143" t="str">
        <f t="shared" si="1"/>
        <v>-</v>
      </c>
    </row>
    <row r="122" spans="1:6" customFormat="1" ht="12.75" customHeight="1" x14ac:dyDescent="0.2">
      <c r="A122" s="140" t="s">
        <v>290</v>
      </c>
      <c r="B122" s="141" t="s">
        <v>291</v>
      </c>
      <c r="C122" s="142" t="s">
        <v>290</v>
      </c>
      <c r="D122" s="262">
        <v>0</v>
      </c>
      <c r="E122" s="262">
        <v>0</v>
      </c>
      <c r="F122" s="143" t="str">
        <f t="shared" si="1"/>
        <v>-</v>
      </c>
    </row>
    <row r="123" spans="1:6" customFormat="1" ht="12.75" customHeight="1" x14ac:dyDescent="0.2">
      <c r="A123" s="140" t="s">
        <v>292</v>
      </c>
      <c r="B123" s="141" t="s">
        <v>293</v>
      </c>
      <c r="C123" s="142" t="s">
        <v>292</v>
      </c>
      <c r="D123" s="262">
        <v>0</v>
      </c>
      <c r="E123" s="262">
        <v>0</v>
      </c>
      <c r="F123" s="143" t="str">
        <f t="shared" si="1"/>
        <v>-</v>
      </c>
    </row>
    <row r="124" spans="1:6" customFormat="1" ht="24" customHeight="1" x14ac:dyDescent="0.2">
      <c r="A124" s="140" t="s">
        <v>294</v>
      </c>
      <c r="B124" s="146" t="s">
        <v>295</v>
      </c>
      <c r="C124" s="142" t="s">
        <v>294</v>
      </c>
      <c r="D124" s="263">
        <f>D125+D128</f>
        <v>0</v>
      </c>
      <c r="E124" s="263">
        <f>E125+E128</f>
        <v>0</v>
      </c>
      <c r="F124" s="143" t="str">
        <f t="shared" si="1"/>
        <v>-</v>
      </c>
    </row>
    <row r="125" spans="1:6" customFormat="1" ht="12.75" customHeight="1" x14ac:dyDescent="0.2">
      <c r="A125" s="140" t="s">
        <v>296</v>
      </c>
      <c r="B125" s="145" t="s">
        <v>297</v>
      </c>
      <c r="C125" s="142" t="s">
        <v>296</v>
      </c>
      <c r="D125" s="263">
        <f>SUM(D126:D127)</f>
        <v>0</v>
      </c>
      <c r="E125" s="263">
        <f>SUM(E126:E127)</f>
        <v>0</v>
      </c>
      <c r="F125" s="143" t="str">
        <f t="shared" si="1"/>
        <v>-</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0</v>
      </c>
      <c r="E127" s="262">
        <v>0</v>
      </c>
      <c r="F127" s="143" t="str">
        <f t="shared" si="1"/>
        <v>-</v>
      </c>
    </row>
    <row r="128" spans="1:6" customFormat="1" ht="24" customHeight="1" x14ac:dyDescent="0.2">
      <c r="A128" s="140" t="s">
        <v>302</v>
      </c>
      <c r="B128" s="146" t="s">
        <v>303</v>
      </c>
      <c r="C128" s="142" t="s">
        <v>302</v>
      </c>
      <c r="D128" s="263">
        <f>SUM(D129:D132)</f>
        <v>0</v>
      </c>
      <c r="E128" s="263">
        <f>SUM(E129:E132)</f>
        <v>0</v>
      </c>
      <c r="F128" s="143" t="str">
        <f t="shared" si="1"/>
        <v>-</v>
      </c>
    </row>
    <row r="129" spans="1:6" customFormat="1" ht="12.75" customHeight="1" x14ac:dyDescent="0.2">
      <c r="A129" s="140" t="s">
        <v>304</v>
      </c>
      <c r="B129" s="145" t="s">
        <v>305</v>
      </c>
      <c r="C129" s="142" t="s">
        <v>304</v>
      </c>
      <c r="D129" s="262">
        <v>0</v>
      </c>
      <c r="E129" s="262">
        <v>0</v>
      </c>
      <c r="F129" s="143" t="str">
        <f t="shared" si="1"/>
        <v>-</v>
      </c>
    </row>
    <row r="130" spans="1:6" customFormat="1" ht="12.75" customHeight="1" x14ac:dyDescent="0.2">
      <c r="A130" s="140" t="s">
        <v>306</v>
      </c>
      <c r="B130" s="144" t="s">
        <v>307</v>
      </c>
      <c r="C130" s="142" t="s">
        <v>306</v>
      </c>
      <c r="D130" s="262">
        <v>0</v>
      </c>
      <c r="E130" s="262">
        <v>0</v>
      </c>
      <c r="F130" s="143" t="str">
        <f t="shared" si="1"/>
        <v>-</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1571943.48</v>
      </c>
      <c r="E133" s="263">
        <f>E134+E138</f>
        <v>1881589.47</v>
      </c>
      <c r="F133" s="143">
        <f t="shared" si="1"/>
        <v>119.69829029730764</v>
      </c>
    </row>
    <row r="134" spans="1:6" customFormat="1" ht="24" customHeight="1" x14ac:dyDescent="0.2">
      <c r="A134" s="140" t="s">
        <v>314</v>
      </c>
      <c r="B134" s="144" t="s">
        <v>315</v>
      </c>
      <c r="C134" s="142" t="s">
        <v>314</v>
      </c>
      <c r="D134" s="263">
        <f>SUM(D135:D137)</f>
        <v>1571943.48</v>
      </c>
      <c r="E134" s="263">
        <f>SUM(E135:E137)</f>
        <v>1881589.47</v>
      </c>
      <c r="F134" s="143">
        <f t="shared" ref="F134:F197" si="2">IF(D134&lt;&gt;0,IF(E134/D134&gt;=100,"&gt;&gt;100",E134/D134*100),"-")</f>
        <v>119.69829029730764</v>
      </c>
    </row>
    <row r="135" spans="1:6" customFormat="1" ht="12.75" customHeight="1" x14ac:dyDescent="0.2">
      <c r="A135" s="140" t="s">
        <v>316</v>
      </c>
      <c r="B135" s="141" t="s">
        <v>317</v>
      </c>
      <c r="C135" s="142" t="s">
        <v>316</v>
      </c>
      <c r="D135" s="262">
        <v>1571943.48</v>
      </c>
      <c r="E135" s="262">
        <v>1881589.47</v>
      </c>
      <c r="F135" s="143">
        <f t="shared" si="2"/>
        <v>119.69829029730764</v>
      </c>
    </row>
    <row r="136" spans="1:6" customFormat="1" ht="24" customHeight="1" x14ac:dyDescent="0.2">
      <c r="A136" s="140" t="s">
        <v>318</v>
      </c>
      <c r="B136" s="144" t="s">
        <v>319</v>
      </c>
      <c r="C136" s="142" t="s">
        <v>318</v>
      </c>
      <c r="D136" s="262">
        <v>0</v>
      </c>
      <c r="E136" s="262">
        <v>0</v>
      </c>
      <c r="F136" s="143" t="str">
        <f t="shared" si="2"/>
        <v>-</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10.61</v>
      </c>
      <c r="E139" s="263">
        <f>E140+E150</f>
        <v>455.23</v>
      </c>
      <c r="F139" s="143">
        <f t="shared" si="2"/>
        <v>4290.5749293119707</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0</v>
      </c>
      <c r="E149" s="262">
        <v>0</v>
      </c>
      <c r="F149" s="143" t="str">
        <f t="shared" si="2"/>
        <v>-</v>
      </c>
    </row>
    <row r="150" spans="1:6" customFormat="1" ht="12.75" customHeight="1" x14ac:dyDescent="0.2">
      <c r="A150" s="140" t="s">
        <v>346</v>
      </c>
      <c r="B150" s="141" t="s">
        <v>347</v>
      </c>
      <c r="C150" s="142" t="s">
        <v>346</v>
      </c>
      <c r="D150" s="262">
        <v>10.61</v>
      </c>
      <c r="E150" s="262">
        <v>455.23</v>
      </c>
      <c r="F150" s="143">
        <f t="shared" si="2"/>
        <v>4290.5749293119707</v>
      </c>
    </row>
    <row r="151" spans="1:6" customFormat="1" ht="12.75" customHeight="1" x14ac:dyDescent="0.2">
      <c r="A151" s="140" t="s">
        <v>56</v>
      </c>
      <c r="B151" s="141" t="s">
        <v>348</v>
      </c>
      <c r="C151" s="142" t="s">
        <v>56</v>
      </c>
      <c r="D151" s="263">
        <f>D152+D163+D196+D215+D224+D252+D263</f>
        <v>2191095.85</v>
      </c>
      <c r="E151" s="263">
        <f>E152+E163+E196+E215+E224+E252+E263</f>
        <v>2633251.33</v>
      </c>
      <c r="F151" s="143">
        <f t="shared" si="2"/>
        <v>120.17965028777724</v>
      </c>
    </row>
    <row r="152" spans="1:6" customFormat="1" ht="12.75" customHeight="1" x14ac:dyDescent="0.2">
      <c r="A152" s="140" t="s">
        <v>349</v>
      </c>
      <c r="B152" s="141" t="s">
        <v>350</v>
      </c>
      <c r="C152" s="142" t="s">
        <v>349</v>
      </c>
      <c r="D152" s="263">
        <f>D153+D158+D159</f>
        <v>1728251.38</v>
      </c>
      <c r="E152" s="263">
        <f>E153+E158+E159</f>
        <v>2122832.44</v>
      </c>
      <c r="F152" s="143">
        <f t="shared" si="2"/>
        <v>122.83123072061429</v>
      </c>
    </row>
    <row r="153" spans="1:6" customFormat="1" ht="12.75" customHeight="1" x14ac:dyDescent="0.2">
      <c r="A153" s="140" t="s">
        <v>351</v>
      </c>
      <c r="B153" s="141" t="s">
        <v>352</v>
      </c>
      <c r="C153" s="142" t="s">
        <v>351</v>
      </c>
      <c r="D153" s="263">
        <f>SUM(D154:D157)</f>
        <v>1413771.0999999999</v>
      </c>
      <c r="E153" s="263">
        <f>SUM(E154:E157)</f>
        <v>1705643.06</v>
      </c>
      <c r="F153" s="143">
        <f t="shared" si="2"/>
        <v>120.64492335428277</v>
      </c>
    </row>
    <row r="154" spans="1:6" customFormat="1" ht="12.75" customHeight="1" x14ac:dyDescent="0.2">
      <c r="A154" s="140" t="s">
        <v>353</v>
      </c>
      <c r="B154" s="141" t="s">
        <v>354</v>
      </c>
      <c r="C154" s="142" t="s">
        <v>353</v>
      </c>
      <c r="D154" s="262">
        <v>1405162.7</v>
      </c>
      <c r="E154" s="262">
        <v>1689844.07</v>
      </c>
      <c r="F154" s="143">
        <f t="shared" si="2"/>
        <v>120.25967313251343</v>
      </c>
    </row>
    <row r="155" spans="1:6" customFormat="1" ht="12.75" customHeight="1" x14ac:dyDescent="0.2">
      <c r="A155" s="140" t="s">
        <v>355</v>
      </c>
      <c r="B155" s="141" t="s">
        <v>356</v>
      </c>
      <c r="C155" s="142" t="s">
        <v>355</v>
      </c>
      <c r="D155" s="262">
        <v>8608.4</v>
      </c>
      <c r="E155" s="262">
        <v>15798.99</v>
      </c>
      <c r="F155" s="143">
        <f t="shared" si="2"/>
        <v>183.5299242600251</v>
      </c>
    </row>
    <row r="156" spans="1:6" customFormat="1" ht="12.75" customHeight="1" x14ac:dyDescent="0.2">
      <c r="A156" s="140" t="s">
        <v>357</v>
      </c>
      <c r="B156" s="141" t="s">
        <v>358</v>
      </c>
      <c r="C156" s="142" t="s">
        <v>357</v>
      </c>
      <c r="D156" s="262">
        <v>0</v>
      </c>
      <c r="E156" s="262">
        <v>0</v>
      </c>
      <c r="F156" s="143" t="str">
        <f t="shared" si="2"/>
        <v>-</v>
      </c>
    </row>
    <row r="157" spans="1:6" customFormat="1" ht="12.75" customHeight="1" x14ac:dyDescent="0.2">
      <c r="A157" s="140" t="s">
        <v>359</v>
      </c>
      <c r="B157" s="141" t="s">
        <v>360</v>
      </c>
      <c r="C157" s="142" t="s">
        <v>359</v>
      </c>
      <c r="D157" s="262">
        <v>0</v>
      </c>
      <c r="E157" s="262">
        <v>0</v>
      </c>
      <c r="F157" s="143" t="str">
        <f t="shared" si="2"/>
        <v>-</v>
      </c>
    </row>
    <row r="158" spans="1:6" customFormat="1" ht="12.75" customHeight="1" x14ac:dyDescent="0.2">
      <c r="A158" s="140" t="s">
        <v>361</v>
      </c>
      <c r="B158" s="141" t="s">
        <v>362</v>
      </c>
      <c r="C158" s="142" t="s">
        <v>361</v>
      </c>
      <c r="D158" s="262">
        <v>116039.43</v>
      </c>
      <c r="E158" s="262">
        <v>163819.85</v>
      </c>
      <c r="F158" s="143">
        <f t="shared" si="2"/>
        <v>141.17602094391538</v>
      </c>
    </row>
    <row r="159" spans="1:6" customFormat="1" ht="12.75" customHeight="1" x14ac:dyDescent="0.2">
      <c r="A159" s="140" t="s">
        <v>363</v>
      </c>
      <c r="B159" s="141" t="s">
        <v>364</v>
      </c>
      <c r="C159" s="142" t="s">
        <v>363</v>
      </c>
      <c r="D159" s="263">
        <f>SUM(D160:D162)</f>
        <v>198440.85</v>
      </c>
      <c r="E159" s="263">
        <f>SUM(E160:E162)</f>
        <v>253369.53</v>
      </c>
      <c r="F159" s="143">
        <f t="shared" si="2"/>
        <v>127.68012735281067</v>
      </c>
    </row>
    <row r="160" spans="1:6" customFormat="1" ht="12.75" customHeight="1" x14ac:dyDescent="0.2">
      <c r="A160" s="140" t="s">
        <v>365</v>
      </c>
      <c r="B160" s="141" t="s">
        <v>143</v>
      </c>
      <c r="C160" s="142" t="s">
        <v>365</v>
      </c>
      <c r="D160" s="262">
        <v>0</v>
      </c>
      <c r="E160" s="262">
        <v>0</v>
      </c>
      <c r="F160" s="143" t="str">
        <f t="shared" si="2"/>
        <v>-</v>
      </c>
    </row>
    <row r="161" spans="1:6" customFormat="1" ht="12.75" customHeight="1" x14ac:dyDescent="0.2">
      <c r="A161" s="140" t="s">
        <v>366</v>
      </c>
      <c r="B161" s="141" t="s">
        <v>367</v>
      </c>
      <c r="C161" s="142" t="s">
        <v>366</v>
      </c>
      <c r="D161" s="262">
        <v>198440.85</v>
      </c>
      <c r="E161" s="262">
        <v>253369.53</v>
      </c>
      <c r="F161" s="143">
        <f t="shared" si="2"/>
        <v>127.68012735281067</v>
      </c>
    </row>
    <row r="162" spans="1:6" customFormat="1" ht="12.75" customHeight="1" x14ac:dyDescent="0.2">
      <c r="A162" s="140" t="s">
        <v>368</v>
      </c>
      <c r="B162" s="141" t="s">
        <v>369</v>
      </c>
      <c r="C162" s="142" t="s">
        <v>368</v>
      </c>
      <c r="D162" s="262">
        <v>0</v>
      </c>
      <c r="E162" s="262">
        <v>0</v>
      </c>
      <c r="F162" s="143" t="str">
        <f t="shared" si="2"/>
        <v>-</v>
      </c>
    </row>
    <row r="163" spans="1:6" customFormat="1" ht="12.75" customHeight="1" x14ac:dyDescent="0.2">
      <c r="A163" s="140" t="s">
        <v>370</v>
      </c>
      <c r="B163" s="141" t="s">
        <v>371</v>
      </c>
      <c r="C163" s="142" t="s">
        <v>370</v>
      </c>
      <c r="D163" s="263">
        <f>D164+D169+D177+D187+D188</f>
        <v>462830.08000000002</v>
      </c>
      <c r="E163" s="263">
        <f>E164+E169+E177+E187+E188</f>
        <v>510418.89000000007</v>
      </c>
      <c r="F163" s="143">
        <f t="shared" si="2"/>
        <v>110.28213421219297</v>
      </c>
    </row>
    <row r="164" spans="1:6" customFormat="1" ht="12.75" customHeight="1" x14ac:dyDescent="0.2">
      <c r="A164" s="140" t="s">
        <v>372</v>
      </c>
      <c r="B164" s="141" t="s">
        <v>373</v>
      </c>
      <c r="C164" s="142" t="s">
        <v>372</v>
      </c>
      <c r="D164" s="263">
        <f>SUM(D165:D168)</f>
        <v>87146.87999999999</v>
      </c>
      <c r="E164" s="263">
        <f>SUM(E165:E168)</f>
        <v>104290.92</v>
      </c>
      <c r="F164" s="143">
        <f t="shared" si="2"/>
        <v>119.6725803608804</v>
      </c>
    </row>
    <row r="165" spans="1:6" customFormat="1" ht="12.75" customHeight="1" x14ac:dyDescent="0.2">
      <c r="A165" s="140" t="s">
        <v>374</v>
      </c>
      <c r="B165" s="141" t="s">
        <v>375</v>
      </c>
      <c r="C165" s="142" t="s">
        <v>374</v>
      </c>
      <c r="D165" s="262">
        <v>1277.5899999999999</v>
      </c>
      <c r="E165" s="262">
        <v>3356.06</v>
      </c>
      <c r="F165" s="143">
        <f t="shared" si="2"/>
        <v>262.68677744816415</v>
      </c>
    </row>
    <row r="166" spans="1:6" customFormat="1" ht="12.75" customHeight="1" x14ac:dyDescent="0.2">
      <c r="A166" s="140" t="s">
        <v>376</v>
      </c>
      <c r="B166" s="141" t="s">
        <v>377</v>
      </c>
      <c r="C166" s="142" t="s">
        <v>376</v>
      </c>
      <c r="D166" s="262">
        <v>82693.87</v>
      </c>
      <c r="E166" s="262">
        <v>95992.02</v>
      </c>
      <c r="F166" s="143">
        <f t="shared" si="2"/>
        <v>116.08117989882443</v>
      </c>
    </row>
    <row r="167" spans="1:6" customFormat="1" ht="12.75" customHeight="1" x14ac:dyDescent="0.2">
      <c r="A167" s="140" t="s">
        <v>378</v>
      </c>
      <c r="B167" s="141" t="s">
        <v>379</v>
      </c>
      <c r="C167" s="142" t="s">
        <v>378</v>
      </c>
      <c r="D167" s="262">
        <v>3175.42</v>
      </c>
      <c r="E167" s="262">
        <v>4942.84</v>
      </c>
      <c r="F167" s="143">
        <f t="shared" si="2"/>
        <v>155.65940883410698</v>
      </c>
    </row>
    <row r="168" spans="1:6" customFormat="1" ht="12.75" customHeight="1" x14ac:dyDescent="0.2">
      <c r="A168" s="140" t="s">
        <v>380</v>
      </c>
      <c r="B168" s="141" t="s">
        <v>381</v>
      </c>
      <c r="C168" s="142" t="s">
        <v>380</v>
      </c>
      <c r="D168" s="262">
        <v>0</v>
      </c>
      <c r="E168" s="262">
        <v>0</v>
      </c>
      <c r="F168" s="143" t="str">
        <f t="shared" si="2"/>
        <v>-</v>
      </c>
    </row>
    <row r="169" spans="1:6" customFormat="1" ht="12.75" customHeight="1" x14ac:dyDescent="0.2">
      <c r="A169" s="140" t="s">
        <v>382</v>
      </c>
      <c r="B169" s="141" t="s">
        <v>383</v>
      </c>
      <c r="C169" s="142" t="s">
        <v>382</v>
      </c>
      <c r="D169" s="263">
        <f>SUM(D170:D176)</f>
        <v>268507.46000000002</v>
      </c>
      <c r="E169" s="263">
        <f>SUM(E170:E176)</f>
        <v>284271.05000000005</v>
      </c>
      <c r="F169" s="143">
        <f t="shared" si="2"/>
        <v>105.87082012544458</v>
      </c>
    </row>
    <row r="170" spans="1:6" customFormat="1" ht="12.75" customHeight="1" x14ac:dyDescent="0.2">
      <c r="A170" s="140" t="s">
        <v>384</v>
      </c>
      <c r="B170" s="141" t="s">
        <v>385</v>
      </c>
      <c r="C170" s="142" t="s">
        <v>384</v>
      </c>
      <c r="D170" s="262">
        <v>40594.39</v>
      </c>
      <c r="E170" s="262">
        <v>53667.66</v>
      </c>
      <c r="F170" s="143">
        <f t="shared" si="2"/>
        <v>132.20462236284374</v>
      </c>
    </row>
    <row r="171" spans="1:6" customFormat="1" ht="12.75" customHeight="1" x14ac:dyDescent="0.2">
      <c r="A171" s="140" t="s">
        <v>386</v>
      </c>
      <c r="B171" s="141" t="s">
        <v>387</v>
      </c>
      <c r="C171" s="142" t="s">
        <v>386</v>
      </c>
      <c r="D171" s="262">
        <v>124486.67</v>
      </c>
      <c r="E171" s="262">
        <v>144381.35999999999</v>
      </c>
      <c r="F171" s="143">
        <f t="shared" si="2"/>
        <v>115.98138178167991</v>
      </c>
    </row>
    <row r="172" spans="1:6" customFormat="1" ht="12.75" customHeight="1" x14ac:dyDescent="0.2">
      <c r="A172" s="140" t="s">
        <v>388</v>
      </c>
      <c r="B172" s="141" t="s">
        <v>389</v>
      </c>
      <c r="C172" s="142" t="s">
        <v>388</v>
      </c>
      <c r="D172" s="262">
        <v>85464.62</v>
      </c>
      <c r="E172" s="262">
        <v>71412</v>
      </c>
      <c r="F172" s="143">
        <f t="shared" si="2"/>
        <v>83.557383160423583</v>
      </c>
    </row>
    <row r="173" spans="1:6" customFormat="1" ht="12.75" customHeight="1" x14ac:dyDescent="0.2">
      <c r="A173" s="140" t="s">
        <v>390</v>
      </c>
      <c r="B173" s="141" t="s">
        <v>391</v>
      </c>
      <c r="C173" s="142" t="s">
        <v>390</v>
      </c>
      <c r="D173" s="262">
        <v>4706.71</v>
      </c>
      <c r="E173" s="262">
        <v>1792.65</v>
      </c>
      <c r="F173" s="143">
        <f t="shared" si="2"/>
        <v>38.087113928837766</v>
      </c>
    </row>
    <row r="174" spans="1:6" customFormat="1" ht="12.75" customHeight="1" x14ac:dyDescent="0.2">
      <c r="A174" s="140" t="s">
        <v>392</v>
      </c>
      <c r="B174" s="141" t="s">
        <v>393</v>
      </c>
      <c r="C174" s="142" t="s">
        <v>392</v>
      </c>
      <c r="D174" s="262">
        <v>9653.06</v>
      </c>
      <c r="E174" s="262">
        <v>12604.56</v>
      </c>
      <c r="F174" s="143">
        <f t="shared" si="2"/>
        <v>130.57579669037591</v>
      </c>
    </row>
    <row r="175" spans="1:6" customFormat="1" ht="12.75" customHeight="1" x14ac:dyDescent="0.2">
      <c r="A175" s="140" t="s">
        <v>394</v>
      </c>
      <c r="B175" s="141" t="s">
        <v>395</v>
      </c>
      <c r="C175" s="142" t="s">
        <v>394</v>
      </c>
      <c r="D175" s="262">
        <v>0</v>
      </c>
      <c r="E175" s="262">
        <v>0</v>
      </c>
      <c r="F175" s="143" t="str">
        <f t="shared" si="2"/>
        <v>-</v>
      </c>
    </row>
    <row r="176" spans="1:6" customFormat="1" ht="12.75" customHeight="1" x14ac:dyDescent="0.2">
      <c r="A176" s="140" t="s">
        <v>396</v>
      </c>
      <c r="B176" s="141" t="s">
        <v>397</v>
      </c>
      <c r="C176" s="142" t="s">
        <v>396</v>
      </c>
      <c r="D176" s="262">
        <v>3602.01</v>
      </c>
      <c r="E176" s="262">
        <v>412.82</v>
      </c>
      <c r="F176" s="143">
        <f t="shared" si="2"/>
        <v>11.460823262567288</v>
      </c>
    </row>
    <row r="177" spans="1:6" customFormat="1" ht="12.75" customHeight="1" x14ac:dyDescent="0.2">
      <c r="A177" s="140" t="s">
        <v>398</v>
      </c>
      <c r="B177" s="141" t="s">
        <v>399</v>
      </c>
      <c r="C177" s="142" t="s">
        <v>398</v>
      </c>
      <c r="D177" s="263">
        <f>SUM(D178:D186)</f>
        <v>85099.64</v>
      </c>
      <c r="E177" s="263">
        <f>SUM(E178:E186)</f>
        <v>108059.95999999999</v>
      </c>
      <c r="F177" s="143">
        <f t="shared" si="2"/>
        <v>126.98051366609775</v>
      </c>
    </row>
    <row r="178" spans="1:6" customFormat="1" ht="12.75" customHeight="1" x14ac:dyDescent="0.2">
      <c r="A178" s="140" t="s">
        <v>400</v>
      </c>
      <c r="B178" s="141" t="s">
        <v>401</v>
      </c>
      <c r="C178" s="142" t="s">
        <v>400</v>
      </c>
      <c r="D178" s="262">
        <v>8869.7000000000007</v>
      </c>
      <c r="E178" s="262">
        <v>8370.0499999999993</v>
      </c>
      <c r="F178" s="143">
        <f t="shared" si="2"/>
        <v>94.366776779372458</v>
      </c>
    </row>
    <row r="179" spans="1:6" customFormat="1" ht="12.75" customHeight="1" x14ac:dyDescent="0.2">
      <c r="A179" s="140" t="s">
        <v>402</v>
      </c>
      <c r="B179" s="141" t="s">
        <v>403</v>
      </c>
      <c r="C179" s="142" t="s">
        <v>402</v>
      </c>
      <c r="D179" s="262">
        <v>32286.400000000001</v>
      </c>
      <c r="E179" s="262">
        <v>28877.48</v>
      </c>
      <c r="F179" s="143">
        <f t="shared" si="2"/>
        <v>89.441622478814608</v>
      </c>
    </row>
    <row r="180" spans="1:6" customFormat="1" ht="12.75" customHeight="1" x14ac:dyDescent="0.2">
      <c r="A180" s="140" t="s">
        <v>404</v>
      </c>
      <c r="B180" s="141" t="s">
        <v>405</v>
      </c>
      <c r="C180" s="142" t="s">
        <v>404</v>
      </c>
      <c r="D180" s="262">
        <v>2422.85</v>
      </c>
      <c r="E180" s="262">
        <v>2207.2199999999998</v>
      </c>
      <c r="F180" s="143">
        <f t="shared" si="2"/>
        <v>91.100150649029032</v>
      </c>
    </row>
    <row r="181" spans="1:6" customFormat="1" ht="12.75" customHeight="1" x14ac:dyDescent="0.2">
      <c r="A181" s="140" t="s">
        <v>406</v>
      </c>
      <c r="B181" s="141" t="s">
        <v>407</v>
      </c>
      <c r="C181" s="142" t="s">
        <v>406</v>
      </c>
      <c r="D181" s="262">
        <v>23996.11</v>
      </c>
      <c r="E181" s="262">
        <v>22913.89</v>
      </c>
      <c r="F181" s="143">
        <f t="shared" si="2"/>
        <v>95.490019007247412</v>
      </c>
    </row>
    <row r="182" spans="1:6" customFormat="1" ht="12.75" customHeight="1" x14ac:dyDescent="0.2">
      <c r="A182" s="140" t="s">
        <v>408</v>
      </c>
      <c r="B182" s="141" t="s">
        <v>409</v>
      </c>
      <c r="C182" s="142" t="s">
        <v>408</v>
      </c>
      <c r="D182" s="262">
        <v>690.45</v>
      </c>
      <c r="E182" s="262">
        <v>809.53</v>
      </c>
      <c r="F182" s="143">
        <f t="shared" si="2"/>
        <v>117.24672315156781</v>
      </c>
    </row>
    <row r="183" spans="1:6" customFormat="1" ht="12.75" customHeight="1" x14ac:dyDescent="0.2">
      <c r="A183" s="140" t="s">
        <v>410</v>
      </c>
      <c r="B183" s="141" t="s">
        <v>411</v>
      </c>
      <c r="C183" s="142" t="s">
        <v>410</v>
      </c>
      <c r="D183" s="262">
        <v>9220.4699999999993</v>
      </c>
      <c r="E183" s="262">
        <v>17396.79</v>
      </c>
      <c r="F183" s="143">
        <f t="shared" si="2"/>
        <v>188.67573995685689</v>
      </c>
    </row>
    <row r="184" spans="1:6" customFormat="1" ht="12.75" customHeight="1" x14ac:dyDescent="0.2">
      <c r="A184" s="140" t="s">
        <v>412</v>
      </c>
      <c r="B184" s="141" t="s">
        <v>413</v>
      </c>
      <c r="C184" s="142" t="s">
        <v>412</v>
      </c>
      <c r="D184" s="262">
        <v>82.95</v>
      </c>
      <c r="E184" s="262">
        <v>0</v>
      </c>
      <c r="F184" s="143">
        <f t="shared" si="2"/>
        <v>0</v>
      </c>
    </row>
    <row r="185" spans="1:6" customFormat="1" ht="12.75" customHeight="1" x14ac:dyDescent="0.2">
      <c r="A185" s="140" t="s">
        <v>414</v>
      </c>
      <c r="B185" s="141" t="s">
        <v>415</v>
      </c>
      <c r="C185" s="142" t="s">
        <v>414</v>
      </c>
      <c r="D185" s="262">
        <v>2476.69</v>
      </c>
      <c r="E185" s="262">
        <v>2487.7199999999998</v>
      </c>
      <c r="F185" s="143">
        <f t="shared" si="2"/>
        <v>100.44535246639667</v>
      </c>
    </row>
    <row r="186" spans="1:6" customFormat="1" ht="12.75" customHeight="1" x14ac:dyDescent="0.2">
      <c r="A186" s="140" t="s">
        <v>416</v>
      </c>
      <c r="B186" s="141" t="s">
        <v>417</v>
      </c>
      <c r="C186" s="142" t="s">
        <v>416</v>
      </c>
      <c r="D186" s="262">
        <v>5054.0200000000004</v>
      </c>
      <c r="E186" s="262">
        <v>24997.279999999999</v>
      </c>
      <c r="F186" s="143">
        <f t="shared" si="2"/>
        <v>494.60192084716715</v>
      </c>
    </row>
    <row r="187" spans="1:6" customFormat="1" ht="12.75" customHeight="1" x14ac:dyDescent="0.2">
      <c r="A187" s="140" t="s">
        <v>418</v>
      </c>
      <c r="B187" s="141" t="s">
        <v>419</v>
      </c>
      <c r="C187" s="142" t="s">
        <v>418</v>
      </c>
      <c r="D187" s="262">
        <v>0</v>
      </c>
      <c r="E187" s="262">
        <v>0</v>
      </c>
      <c r="F187" s="143" t="str">
        <f t="shared" si="2"/>
        <v>-</v>
      </c>
    </row>
    <row r="188" spans="1:6" customFormat="1" ht="12.75" customHeight="1" x14ac:dyDescent="0.2">
      <c r="A188" s="140" t="s">
        <v>420</v>
      </c>
      <c r="B188" s="141" t="s">
        <v>421</v>
      </c>
      <c r="C188" s="142" t="s">
        <v>420</v>
      </c>
      <c r="D188" s="263">
        <f>SUM(D189:D195)</f>
        <v>22076.1</v>
      </c>
      <c r="E188" s="263">
        <f>SUM(E189:E195)</f>
        <v>13796.960000000001</v>
      </c>
      <c r="F188" s="143">
        <f t="shared" si="2"/>
        <v>62.497270804172842</v>
      </c>
    </row>
    <row r="189" spans="1:6" customFormat="1" ht="12.75" customHeight="1" x14ac:dyDescent="0.2">
      <c r="A189" s="140" t="s">
        <v>422</v>
      </c>
      <c r="B189" s="144" t="s">
        <v>423</v>
      </c>
      <c r="C189" s="142" t="s">
        <v>422</v>
      </c>
      <c r="D189" s="262">
        <v>3860.46</v>
      </c>
      <c r="E189" s="262">
        <v>2705.62</v>
      </c>
      <c r="F189" s="143">
        <f t="shared" si="2"/>
        <v>70.085430233702724</v>
      </c>
    </row>
    <row r="190" spans="1:6" customFormat="1" ht="12.75" customHeight="1" x14ac:dyDescent="0.2">
      <c r="A190" s="140" t="s">
        <v>424</v>
      </c>
      <c r="B190" s="141" t="s">
        <v>425</v>
      </c>
      <c r="C190" s="142" t="s">
        <v>424</v>
      </c>
      <c r="D190" s="262">
        <v>7568.04</v>
      </c>
      <c r="E190" s="262">
        <v>5893.92</v>
      </c>
      <c r="F190" s="143">
        <f t="shared" si="2"/>
        <v>77.879080977373278</v>
      </c>
    </row>
    <row r="191" spans="1:6" customFormat="1" ht="12.75" customHeight="1" x14ac:dyDescent="0.2">
      <c r="A191" s="140" t="s">
        <v>426</v>
      </c>
      <c r="B191" s="141" t="s">
        <v>427</v>
      </c>
      <c r="C191" s="142" t="s">
        <v>426</v>
      </c>
      <c r="D191" s="262">
        <v>0</v>
      </c>
      <c r="E191" s="262">
        <v>89.28</v>
      </c>
      <c r="F191" s="143" t="str">
        <f t="shared" si="2"/>
        <v>-</v>
      </c>
    </row>
    <row r="192" spans="1:6" customFormat="1" ht="12.75" customHeight="1" x14ac:dyDescent="0.2">
      <c r="A192" s="140" t="s">
        <v>428</v>
      </c>
      <c r="B192" s="141" t="s">
        <v>429</v>
      </c>
      <c r="C192" s="142" t="s">
        <v>428</v>
      </c>
      <c r="D192" s="262">
        <v>0</v>
      </c>
      <c r="E192" s="262">
        <v>31.84</v>
      </c>
      <c r="F192" s="143" t="str">
        <f t="shared" si="2"/>
        <v>-</v>
      </c>
    </row>
    <row r="193" spans="1:6" customFormat="1" ht="12.75" customHeight="1" x14ac:dyDescent="0.2">
      <c r="A193" s="140" t="s">
        <v>430</v>
      </c>
      <c r="B193" s="141" t="s">
        <v>431</v>
      </c>
      <c r="C193" s="142" t="s">
        <v>430</v>
      </c>
      <c r="D193" s="262">
        <v>3166.27</v>
      </c>
      <c r="E193" s="262">
        <v>4705.0600000000004</v>
      </c>
      <c r="F193" s="143">
        <f t="shared" si="2"/>
        <v>148.59945614240101</v>
      </c>
    </row>
    <row r="194" spans="1:6" customFormat="1" ht="12.75" customHeight="1" x14ac:dyDescent="0.2">
      <c r="A194" s="140" t="s">
        <v>432</v>
      </c>
      <c r="B194" s="141" t="s">
        <v>433</v>
      </c>
      <c r="C194" s="142" t="s">
        <v>432</v>
      </c>
      <c r="D194" s="262">
        <v>0</v>
      </c>
      <c r="E194" s="262">
        <v>0</v>
      </c>
      <c r="F194" s="143" t="str">
        <f t="shared" si="2"/>
        <v>-</v>
      </c>
    </row>
    <row r="195" spans="1:6" customFormat="1" ht="12.75" customHeight="1" x14ac:dyDescent="0.2">
      <c r="A195" s="140" t="s">
        <v>434</v>
      </c>
      <c r="B195" s="141" t="s">
        <v>435</v>
      </c>
      <c r="C195" s="142" t="s">
        <v>434</v>
      </c>
      <c r="D195" s="262">
        <v>7481.33</v>
      </c>
      <c r="E195" s="262">
        <v>371.24</v>
      </c>
      <c r="F195" s="143">
        <f t="shared" si="2"/>
        <v>4.9622192845389792</v>
      </c>
    </row>
    <row r="196" spans="1:6" customFormat="1" ht="12.75" customHeight="1" x14ac:dyDescent="0.2">
      <c r="A196" s="140" t="s">
        <v>436</v>
      </c>
      <c r="B196" s="144" t="s">
        <v>437</v>
      </c>
      <c r="C196" s="142" t="s">
        <v>436</v>
      </c>
      <c r="D196" s="263">
        <f>D197+D202+D210</f>
        <v>14.39</v>
      </c>
      <c r="E196" s="263">
        <f>E197+E202+E210</f>
        <v>0</v>
      </c>
      <c r="F196" s="143">
        <f t="shared" si="2"/>
        <v>0</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2">
        <v>0</v>
      </c>
      <c r="E198" s="262">
        <v>0</v>
      </c>
      <c r="F198" s="143" t="str">
        <f t="shared" ref="F198:F261" si="3">IF(D198&lt;&gt;0,IF(E198/D198&gt;=100,"&gt;&gt;100",E198/D198*100),"-")</f>
        <v>-</v>
      </c>
    </row>
    <row r="199" spans="1:6" customFormat="1" ht="12.75" customHeight="1" x14ac:dyDescent="0.2">
      <c r="A199" s="140" t="s">
        <v>442</v>
      </c>
      <c r="B199" s="141" t="s">
        <v>443</v>
      </c>
      <c r="C199" s="142" t="s">
        <v>442</v>
      </c>
      <c r="D199" s="262">
        <v>0</v>
      </c>
      <c r="E199" s="262">
        <v>0</v>
      </c>
      <c r="F199" s="143" t="str">
        <f t="shared" si="3"/>
        <v>-</v>
      </c>
    </row>
    <row r="200" spans="1:6" customFormat="1" ht="12.75" customHeight="1" x14ac:dyDescent="0.2">
      <c r="A200" s="140" t="s">
        <v>444</v>
      </c>
      <c r="B200" s="141" t="s">
        <v>445</v>
      </c>
      <c r="C200" s="142" t="s">
        <v>444</v>
      </c>
      <c r="D200" s="262">
        <v>0</v>
      </c>
      <c r="E200" s="262">
        <v>0</v>
      </c>
      <c r="F200" s="143" t="str">
        <f t="shared" si="3"/>
        <v>-</v>
      </c>
    </row>
    <row r="201" spans="1:6" customFormat="1" ht="12.75" customHeight="1" x14ac:dyDescent="0.2">
      <c r="A201" s="140" t="s">
        <v>446</v>
      </c>
      <c r="B201" s="141" t="s">
        <v>447</v>
      </c>
      <c r="C201" s="142" t="s">
        <v>446</v>
      </c>
      <c r="D201" s="262">
        <v>0</v>
      </c>
      <c r="E201" s="262">
        <v>0</v>
      </c>
      <c r="F201" s="143" t="str">
        <f t="shared" si="3"/>
        <v>-</v>
      </c>
    </row>
    <row r="202" spans="1:6" customFormat="1" ht="12.75" customHeight="1" x14ac:dyDescent="0.2">
      <c r="A202" s="140" t="s">
        <v>448</v>
      </c>
      <c r="B202" s="141" t="s">
        <v>449</v>
      </c>
      <c r="C202" s="142" t="s">
        <v>448</v>
      </c>
      <c r="D202" s="263">
        <f>SUM(D203:D209)</f>
        <v>0</v>
      </c>
      <c r="E202" s="263">
        <f>SUM(E203:E209)</f>
        <v>0</v>
      </c>
      <c r="F202" s="143" t="str">
        <f t="shared" si="3"/>
        <v>-</v>
      </c>
    </row>
    <row r="203" spans="1:6" customFormat="1" ht="24" customHeight="1" x14ac:dyDescent="0.2">
      <c r="A203" s="140" t="s">
        <v>450</v>
      </c>
      <c r="B203" s="141" t="s">
        <v>451</v>
      </c>
      <c r="C203" s="142" t="s">
        <v>450</v>
      </c>
      <c r="D203" s="262">
        <v>0</v>
      </c>
      <c r="E203" s="262">
        <v>0</v>
      </c>
      <c r="F203" s="143" t="str">
        <f t="shared" si="3"/>
        <v>-</v>
      </c>
    </row>
    <row r="204" spans="1:6" customFormat="1" ht="24" customHeight="1" x14ac:dyDescent="0.2">
      <c r="A204" s="140" t="s">
        <v>452</v>
      </c>
      <c r="B204" s="144" t="s">
        <v>453</v>
      </c>
      <c r="C204" s="142" t="s">
        <v>452</v>
      </c>
      <c r="D204" s="262">
        <v>0</v>
      </c>
      <c r="E204" s="262">
        <v>0</v>
      </c>
      <c r="F204" s="143" t="str">
        <f t="shared" si="3"/>
        <v>-</v>
      </c>
    </row>
    <row r="205" spans="1:6" customFormat="1" ht="24" customHeight="1" x14ac:dyDescent="0.2">
      <c r="A205" s="140" t="s">
        <v>454</v>
      </c>
      <c r="B205" s="144" t="s">
        <v>455</v>
      </c>
      <c r="C205" s="142" t="s">
        <v>454</v>
      </c>
      <c r="D205" s="262">
        <v>0</v>
      </c>
      <c r="E205" s="262">
        <v>0</v>
      </c>
      <c r="F205" s="143" t="str">
        <f t="shared" si="3"/>
        <v>-</v>
      </c>
    </row>
    <row r="206" spans="1:6" customFormat="1" ht="12.75" customHeight="1" x14ac:dyDescent="0.2">
      <c r="A206" s="140" t="s">
        <v>456</v>
      </c>
      <c r="B206" s="141" t="s">
        <v>457</v>
      </c>
      <c r="C206" s="142" t="s">
        <v>456</v>
      </c>
      <c r="D206" s="262">
        <v>0</v>
      </c>
      <c r="E206" s="262">
        <v>0</v>
      </c>
      <c r="F206" s="143" t="str">
        <f t="shared" si="3"/>
        <v>-</v>
      </c>
    </row>
    <row r="207" spans="1:6" customFormat="1" ht="12.75" customHeight="1" x14ac:dyDescent="0.2">
      <c r="A207" s="140" t="s">
        <v>458</v>
      </c>
      <c r="B207" s="141" t="s">
        <v>459</v>
      </c>
      <c r="C207" s="142" t="s">
        <v>458</v>
      </c>
      <c r="D207" s="262">
        <v>0</v>
      </c>
      <c r="E207" s="262">
        <v>0</v>
      </c>
      <c r="F207" s="143" t="str">
        <f t="shared" si="3"/>
        <v>-</v>
      </c>
    </row>
    <row r="208" spans="1:6" customFormat="1" ht="24" customHeight="1" x14ac:dyDescent="0.2">
      <c r="A208" s="140" t="s">
        <v>460</v>
      </c>
      <c r="B208" s="141" t="s">
        <v>461</v>
      </c>
      <c r="C208" s="142" t="s">
        <v>460</v>
      </c>
      <c r="D208" s="262">
        <v>0</v>
      </c>
      <c r="E208" s="262">
        <v>0</v>
      </c>
      <c r="F208" s="143" t="str">
        <f t="shared" si="3"/>
        <v>-</v>
      </c>
    </row>
    <row r="209" spans="1:6" customFormat="1" ht="12.75" customHeight="1" x14ac:dyDescent="0.2">
      <c r="A209" s="140" t="s">
        <v>462</v>
      </c>
      <c r="B209" s="141" t="s">
        <v>463</v>
      </c>
      <c r="C209" s="142" t="s">
        <v>462</v>
      </c>
      <c r="D209" s="262">
        <v>0</v>
      </c>
      <c r="E209" s="262">
        <v>0</v>
      </c>
      <c r="F209" s="143" t="str">
        <f t="shared" si="3"/>
        <v>-</v>
      </c>
    </row>
    <row r="210" spans="1:6" customFormat="1" ht="12.75" customHeight="1" x14ac:dyDescent="0.2">
      <c r="A210" s="140" t="s">
        <v>464</v>
      </c>
      <c r="B210" s="141" t="s">
        <v>465</v>
      </c>
      <c r="C210" s="142" t="s">
        <v>464</v>
      </c>
      <c r="D210" s="263">
        <f>SUM(D211:D214)</f>
        <v>14.39</v>
      </c>
      <c r="E210" s="263">
        <f>SUM(E211:E214)</f>
        <v>0</v>
      </c>
      <c r="F210" s="143">
        <f t="shared" si="3"/>
        <v>0</v>
      </c>
    </row>
    <row r="211" spans="1:6" customFormat="1" ht="12.75" customHeight="1" x14ac:dyDescent="0.2">
      <c r="A211" s="140" t="s">
        <v>466</v>
      </c>
      <c r="B211" s="144" t="s">
        <v>467</v>
      </c>
      <c r="C211" s="142" t="s">
        <v>466</v>
      </c>
      <c r="D211" s="262">
        <v>0</v>
      </c>
      <c r="E211" s="262">
        <v>0</v>
      </c>
      <c r="F211" s="143" t="str">
        <f t="shared" si="3"/>
        <v>-</v>
      </c>
    </row>
    <row r="212" spans="1:6" customFormat="1" ht="12.75" customHeight="1" x14ac:dyDescent="0.2">
      <c r="A212" s="140" t="s">
        <v>468</v>
      </c>
      <c r="B212" s="141" t="s">
        <v>469</v>
      </c>
      <c r="C212" s="142" t="s">
        <v>468</v>
      </c>
      <c r="D212" s="262">
        <v>0</v>
      </c>
      <c r="E212" s="262">
        <v>0</v>
      </c>
      <c r="F212" s="143" t="str">
        <f t="shared" si="3"/>
        <v>-</v>
      </c>
    </row>
    <row r="213" spans="1:6" customFormat="1" ht="12.75" customHeight="1" x14ac:dyDescent="0.2">
      <c r="A213" s="140" t="s">
        <v>470</v>
      </c>
      <c r="B213" s="141" t="s">
        <v>471</v>
      </c>
      <c r="C213" s="142" t="s">
        <v>470</v>
      </c>
      <c r="D213" s="262">
        <v>14.39</v>
      </c>
      <c r="E213" s="262">
        <v>0</v>
      </c>
      <c r="F213" s="143">
        <f t="shared" si="3"/>
        <v>0</v>
      </c>
    </row>
    <row r="214" spans="1:6" customFormat="1" ht="12.75" customHeight="1" x14ac:dyDescent="0.2">
      <c r="A214" s="140" t="s">
        <v>472</v>
      </c>
      <c r="B214" s="141" t="s">
        <v>473</v>
      </c>
      <c r="C214" s="142" t="s">
        <v>472</v>
      </c>
      <c r="D214" s="262">
        <v>0</v>
      </c>
      <c r="E214" s="262">
        <v>0</v>
      </c>
      <c r="F214" s="143" t="str">
        <f t="shared" si="3"/>
        <v>-</v>
      </c>
    </row>
    <row r="215" spans="1:6" customFormat="1" ht="12.75" customHeight="1" x14ac:dyDescent="0.2">
      <c r="A215" s="140" t="s">
        <v>474</v>
      </c>
      <c r="B215" s="141" t="s">
        <v>475</v>
      </c>
      <c r="C215" s="142" t="s">
        <v>474</v>
      </c>
      <c r="D215" s="263">
        <f>D216+D219+D223</f>
        <v>0</v>
      </c>
      <c r="E215" s="263">
        <f>E216+E219+E223</f>
        <v>0</v>
      </c>
      <c r="F215" s="143" t="str">
        <f t="shared" si="3"/>
        <v>-</v>
      </c>
    </row>
    <row r="216" spans="1:6" customFormat="1" ht="12.75" customHeight="1" x14ac:dyDescent="0.2">
      <c r="A216" s="140" t="s">
        <v>476</v>
      </c>
      <c r="B216" s="141" t="s">
        <v>477</v>
      </c>
      <c r="C216" s="142" t="s">
        <v>476</v>
      </c>
      <c r="D216" s="263">
        <f>SUM(D217:D218)</f>
        <v>0</v>
      </c>
      <c r="E216" s="263">
        <f>SUM(E217:E218)</f>
        <v>0</v>
      </c>
      <c r="F216" s="143" t="str">
        <f t="shared" si="3"/>
        <v>-</v>
      </c>
    </row>
    <row r="217" spans="1:6" customFormat="1" ht="12.75" customHeight="1" x14ac:dyDescent="0.2">
      <c r="A217" s="140" t="s">
        <v>478</v>
      </c>
      <c r="B217" s="141" t="s">
        <v>479</v>
      </c>
      <c r="C217" s="142" t="s">
        <v>478</v>
      </c>
      <c r="D217" s="262">
        <v>0</v>
      </c>
      <c r="E217" s="262">
        <v>0</v>
      </c>
      <c r="F217" s="143" t="str">
        <f t="shared" si="3"/>
        <v>-</v>
      </c>
    </row>
    <row r="218" spans="1:6" customFormat="1" ht="12.75" customHeight="1" x14ac:dyDescent="0.2">
      <c r="A218" s="140" t="s">
        <v>480</v>
      </c>
      <c r="B218" s="141" t="s">
        <v>481</v>
      </c>
      <c r="C218" s="142" t="s">
        <v>480</v>
      </c>
      <c r="D218" s="262">
        <v>0</v>
      </c>
      <c r="E218" s="262">
        <v>0</v>
      </c>
      <c r="F218" s="143" t="str">
        <f t="shared" si="3"/>
        <v>-</v>
      </c>
    </row>
    <row r="219" spans="1:6" customFormat="1" ht="24" customHeight="1" x14ac:dyDescent="0.2">
      <c r="A219" s="140" t="s">
        <v>482</v>
      </c>
      <c r="B219" s="141" t="s">
        <v>483</v>
      </c>
      <c r="C219" s="142" t="s">
        <v>482</v>
      </c>
      <c r="D219" s="263">
        <f>SUM(D220:D222)</f>
        <v>0</v>
      </c>
      <c r="E219" s="263">
        <f>SUM(E220:E222)</f>
        <v>0</v>
      </c>
      <c r="F219" s="143" t="str">
        <f t="shared" si="3"/>
        <v>-</v>
      </c>
    </row>
    <row r="220" spans="1:6" customFormat="1" ht="12.75" customHeight="1" x14ac:dyDescent="0.2">
      <c r="A220" s="140" t="s">
        <v>484</v>
      </c>
      <c r="B220" s="141" t="s">
        <v>485</v>
      </c>
      <c r="C220" s="142" t="s">
        <v>484</v>
      </c>
      <c r="D220" s="262">
        <v>0</v>
      </c>
      <c r="E220" s="262">
        <v>0</v>
      </c>
      <c r="F220" s="143" t="str">
        <f t="shared" si="3"/>
        <v>-</v>
      </c>
    </row>
    <row r="221" spans="1:6" customFormat="1" ht="12.75" customHeight="1" x14ac:dyDescent="0.2">
      <c r="A221" s="140" t="s">
        <v>486</v>
      </c>
      <c r="B221" s="141" t="s">
        <v>487</v>
      </c>
      <c r="C221" s="142" t="s">
        <v>486</v>
      </c>
      <c r="D221" s="262">
        <v>0</v>
      </c>
      <c r="E221" s="262">
        <v>0</v>
      </c>
      <c r="F221" s="143" t="str">
        <f t="shared" si="3"/>
        <v>-</v>
      </c>
    </row>
    <row r="222" spans="1:6" customFormat="1" ht="12.75" customHeight="1" x14ac:dyDescent="0.2">
      <c r="A222" s="140" t="s">
        <v>488</v>
      </c>
      <c r="B222" s="141" t="s">
        <v>489</v>
      </c>
      <c r="C222" s="142" t="s">
        <v>488</v>
      </c>
      <c r="D222" s="262">
        <v>0</v>
      </c>
      <c r="E222" s="262">
        <v>0</v>
      </c>
      <c r="F222" s="143" t="str">
        <f t="shared" si="3"/>
        <v>-</v>
      </c>
    </row>
    <row r="223" spans="1:6" customFormat="1" ht="24" customHeight="1" x14ac:dyDescent="0.2">
      <c r="A223" s="140" t="s">
        <v>490</v>
      </c>
      <c r="B223" s="141" t="s">
        <v>491</v>
      </c>
      <c r="C223" s="142" t="s">
        <v>490</v>
      </c>
      <c r="D223" s="262">
        <v>0</v>
      </c>
      <c r="E223" s="262">
        <v>0</v>
      </c>
      <c r="F223" s="143" t="str">
        <f t="shared" si="3"/>
        <v>-</v>
      </c>
    </row>
    <row r="224" spans="1:6" customFormat="1" ht="24" customHeight="1" x14ac:dyDescent="0.2">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2">
        <v>0</v>
      </c>
      <c r="E226" s="262">
        <v>0</v>
      </c>
      <c r="F226" s="143" t="str">
        <f t="shared" si="3"/>
        <v>-</v>
      </c>
    </row>
    <row r="227" spans="1:6" customFormat="1" ht="12.75" customHeight="1" x14ac:dyDescent="0.2">
      <c r="A227" s="140" t="s">
        <v>498</v>
      </c>
      <c r="B227" s="141" t="s">
        <v>499</v>
      </c>
      <c r="C227" s="142" t="s">
        <v>498</v>
      </c>
      <c r="D227" s="262">
        <v>0</v>
      </c>
      <c r="E227" s="262">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2">
        <v>0</v>
      </c>
      <c r="E229" s="262">
        <v>0</v>
      </c>
      <c r="F229" s="143" t="str">
        <f t="shared" si="3"/>
        <v>-</v>
      </c>
    </row>
    <row r="230" spans="1:6" customFormat="1" ht="24" customHeight="1" x14ac:dyDescent="0.2">
      <c r="A230" s="140" t="s">
        <v>504</v>
      </c>
      <c r="B230" s="141" t="s">
        <v>505</v>
      </c>
      <c r="C230" s="142" t="s">
        <v>504</v>
      </c>
      <c r="D230" s="262">
        <v>0</v>
      </c>
      <c r="E230" s="262">
        <v>0</v>
      </c>
      <c r="F230" s="143" t="str">
        <f t="shared" si="3"/>
        <v>-</v>
      </c>
    </row>
    <row r="231" spans="1:6" customFormat="1" ht="12.75" customHeight="1" x14ac:dyDescent="0.2">
      <c r="A231" s="140" t="s">
        <v>506</v>
      </c>
      <c r="B231" s="145" t="s">
        <v>507</v>
      </c>
      <c r="C231" s="142" t="s">
        <v>506</v>
      </c>
      <c r="D231" s="263">
        <f>SUM(D232:D235)</f>
        <v>0</v>
      </c>
      <c r="E231" s="263">
        <f>SUM(E232:E235)</f>
        <v>0</v>
      </c>
      <c r="F231" s="143" t="str">
        <f t="shared" si="3"/>
        <v>-</v>
      </c>
    </row>
    <row r="232" spans="1:6" customFormat="1" ht="12.75" customHeight="1" x14ac:dyDescent="0.2">
      <c r="A232" s="140" t="s">
        <v>508</v>
      </c>
      <c r="B232" s="141" t="s">
        <v>509</v>
      </c>
      <c r="C232" s="142" t="s">
        <v>508</v>
      </c>
      <c r="D232" s="262">
        <v>0</v>
      </c>
      <c r="E232" s="262">
        <v>0</v>
      </c>
      <c r="F232" s="143" t="str">
        <f t="shared" si="3"/>
        <v>-</v>
      </c>
    </row>
    <row r="233" spans="1:6" customFormat="1" ht="12.75" customHeight="1" x14ac:dyDescent="0.2">
      <c r="A233" s="140" t="s">
        <v>510</v>
      </c>
      <c r="B233" s="141" t="s">
        <v>511</v>
      </c>
      <c r="C233" s="142" t="s">
        <v>510</v>
      </c>
      <c r="D233" s="262">
        <v>0</v>
      </c>
      <c r="E233" s="262">
        <v>0</v>
      </c>
      <c r="F233" s="143" t="str">
        <f t="shared" si="3"/>
        <v>-</v>
      </c>
    </row>
    <row r="234" spans="1:6" customFormat="1" ht="12.75" customHeight="1" x14ac:dyDescent="0.2">
      <c r="A234" s="140" t="s">
        <v>512</v>
      </c>
      <c r="B234" s="141" t="s">
        <v>513</v>
      </c>
      <c r="C234" s="142" t="s">
        <v>512</v>
      </c>
      <c r="D234" s="262">
        <v>0</v>
      </c>
      <c r="E234" s="262">
        <v>0</v>
      </c>
      <c r="F234" s="143" t="str">
        <f t="shared" si="3"/>
        <v>-</v>
      </c>
    </row>
    <row r="235" spans="1:6" customFormat="1" ht="24" customHeight="1" x14ac:dyDescent="0.2">
      <c r="A235" s="140" t="s">
        <v>514</v>
      </c>
      <c r="B235" s="141" t="s">
        <v>515</v>
      </c>
      <c r="C235" s="142" t="s">
        <v>514</v>
      </c>
      <c r="D235" s="262">
        <v>0</v>
      </c>
      <c r="E235" s="262">
        <v>0</v>
      </c>
      <c r="F235" s="143" t="str">
        <f t="shared" si="3"/>
        <v>-</v>
      </c>
    </row>
    <row r="236" spans="1:6" customFormat="1" ht="12.75" customHeight="1" x14ac:dyDescent="0.2">
      <c r="A236" s="140" t="s">
        <v>516</v>
      </c>
      <c r="B236" s="145" t="s">
        <v>517</v>
      </c>
      <c r="C236" s="142" t="s">
        <v>516</v>
      </c>
      <c r="D236" s="263">
        <f>SUM(D237:D239)</f>
        <v>0</v>
      </c>
      <c r="E236" s="263">
        <f>SUM(E237:E239)</f>
        <v>0</v>
      </c>
      <c r="F236" s="143" t="str">
        <f t="shared" si="3"/>
        <v>-</v>
      </c>
    </row>
    <row r="237" spans="1:6" customFormat="1" ht="12.75" customHeight="1" x14ac:dyDescent="0.2">
      <c r="A237" s="140" t="s">
        <v>518</v>
      </c>
      <c r="B237" s="141" t="s">
        <v>519</v>
      </c>
      <c r="C237" s="142" t="s">
        <v>518</v>
      </c>
      <c r="D237" s="262">
        <v>0</v>
      </c>
      <c r="E237" s="262">
        <v>0</v>
      </c>
      <c r="F237" s="143" t="str">
        <f t="shared" si="3"/>
        <v>-</v>
      </c>
    </row>
    <row r="238" spans="1:6" customFormat="1" ht="12.75" customHeight="1" x14ac:dyDescent="0.2">
      <c r="A238" s="140" t="s">
        <v>520</v>
      </c>
      <c r="B238" s="141" t="s">
        <v>521</v>
      </c>
      <c r="C238" s="142" t="s">
        <v>520</v>
      </c>
      <c r="D238" s="262">
        <v>0</v>
      </c>
      <c r="E238" s="262">
        <v>0</v>
      </c>
      <c r="F238" s="143" t="str">
        <f t="shared" si="3"/>
        <v>-</v>
      </c>
    </row>
    <row r="239" spans="1:6" customFormat="1" ht="12.75" customHeight="1" x14ac:dyDescent="0.2">
      <c r="A239" s="140" t="s">
        <v>522</v>
      </c>
      <c r="B239" s="141" t="s">
        <v>523</v>
      </c>
      <c r="C239" s="142" t="s">
        <v>522</v>
      </c>
      <c r="D239" s="262">
        <v>0</v>
      </c>
      <c r="E239" s="262">
        <v>0</v>
      </c>
      <c r="F239" s="143" t="str">
        <f t="shared" si="3"/>
        <v>-</v>
      </c>
    </row>
    <row r="240" spans="1:6" customFormat="1" ht="24" customHeight="1" x14ac:dyDescent="0.2">
      <c r="A240" s="140" t="s">
        <v>524</v>
      </c>
      <c r="B240" s="141" t="s">
        <v>525</v>
      </c>
      <c r="C240" s="142" t="s">
        <v>524</v>
      </c>
      <c r="D240" s="263">
        <f>SUM(D241:D243)</f>
        <v>0</v>
      </c>
      <c r="E240" s="263">
        <f>SUM(E241:E243)</f>
        <v>0</v>
      </c>
      <c r="F240" s="143" t="str">
        <f t="shared" si="3"/>
        <v>-</v>
      </c>
    </row>
    <row r="241" spans="1:6" customFormat="1" ht="24" customHeight="1" x14ac:dyDescent="0.2">
      <c r="A241" s="140" t="s">
        <v>526</v>
      </c>
      <c r="B241" s="141" t="s">
        <v>527</v>
      </c>
      <c r="C241" s="142" t="s">
        <v>526</v>
      </c>
      <c r="D241" s="262">
        <v>0</v>
      </c>
      <c r="E241" s="262">
        <v>0</v>
      </c>
      <c r="F241" s="143" t="str">
        <f t="shared" si="3"/>
        <v>-</v>
      </c>
    </row>
    <row r="242" spans="1:6" customFormat="1" ht="24" customHeight="1" x14ac:dyDescent="0.2">
      <c r="A242" s="140" t="s">
        <v>528</v>
      </c>
      <c r="B242" s="141" t="s">
        <v>529</v>
      </c>
      <c r="C242" s="142" t="s">
        <v>528</v>
      </c>
      <c r="D242" s="262">
        <v>0</v>
      </c>
      <c r="E242" s="262">
        <v>0</v>
      </c>
      <c r="F242" s="143" t="str">
        <f t="shared" si="3"/>
        <v>-</v>
      </c>
    </row>
    <row r="243" spans="1:6" customFormat="1" ht="24" customHeight="1" x14ac:dyDescent="0.2">
      <c r="A243" s="140" t="s">
        <v>530</v>
      </c>
      <c r="B243" s="141" t="s">
        <v>531</v>
      </c>
      <c r="C243" s="142" t="s">
        <v>530</v>
      </c>
      <c r="D243" s="262">
        <v>0</v>
      </c>
      <c r="E243" s="262">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2">
        <v>0</v>
      </c>
      <c r="E245" s="262">
        <v>0</v>
      </c>
      <c r="F245" s="143" t="str">
        <f t="shared" si="3"/>
        <v>-</v>
      </c>
    </row>
    <row r="246" spans="1:6" customFormat="1" ht="12.75" customHeight="1" x14ac:dyDescent="0.2">
      <c r="A246" s="140" t="s">
        <v>536</v>
      </c>
      <c r="B246" s="141" t="s">
        <v>537</v>
      </c>
      <c r="C246" s="142" t="s">
        <v>536</v>
      </c>
      <c r="D246" s="262">
        <v>0</v>
      </c>
      <c r="E246" s="262">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2">
        <v>0</v>
      </c>
      <c r="E248" s="262">
        <v>0</v>
      </c>
      <c r="F248" s="143" t="str">
        <f t="shared" si="3"/>
        <v>-</v>
      </c>
    </row>
    <row r="249" spans="1:6" customFormat="1" ht="12.75" customHeight="1" x14ac:dyDescent="0.2">
      <c r="A249" s="140" t="s">
        <v>541</v>
      </c>
      <c r="B249" s="141" t="s">
        <v>205</v>
      </c>
      <c r="C249" s="142" t="s">
        <v>541</v>
      </c>
      <c r="D249" s="262">
        <v>0</v>
      </c>
      <c r="E249" s="262">
        <v>0</v>
      </c>
      <c r="F249" s="143" t="str">
        <f t="shared" si="3"/>
        <v>-</v>
      </c>
    </row>
    <row r="250" spans="1:6" customFormat="1" ht="24" customHeight="1" x14ac:dyDescent="0.2">
      <c r="A250" s="140" t="s">
        <v>542</v>
      </c>
      <c r="B250" s="141" t="s">
        <v>207</v>
      </c>
      <c r="C250" s="142" t="s">
        <v>542</v>
      </c>
      <c r="D250" s="262">
        <v>0</v>
      </c>
      <c r="E250" s="262">
        <v>0</v>
      </c>
      <c r="F250" s="143" t="str">
        <f t="shared" si="3"/>
        <v>-</v>
      </c>
    </row>
    <row r="251" spans="1:6" customFormat="1" ht="24" customHeight="1" x14ac:dyDescent="0.2">
      <c r="A251" s="140" t="s">
        <v>543</v>
      </c>
      <c r="B251" s="141" t="s">
        <v>209</v>
      </c>
      <c r="C251" s="142" t="s">
        <v>543</v>
      </c>
      <c r="D251" s="262">
        <v>0</v>
      </c>
      <c r="E251" s="262">
        <v>0</v>
      </c>
      <c r="F251" s="143" t="str">
        <f t="shared" si="3"/>
        <v>-</v>
      </c>
    </row>
    <row r="252" spans="1:6" customFormat="1" ht="24" customHeight="1" x14ac:dyDescent="0.2">
      <c r="A252" s="140" t="s">
        <v>544</v>
      </c>
      <c r="B252" s="141" t="s">
        <v>545</v>
      </c>
      <c r="C252" s="142" t="s">
        <v>544</v>
      </c>
      <c r="D252" s="263">
        <f>D253+D259</f>
        <v>0</v>
      </c>
      <c r="E252" s="263">
        <f>E253+E259</f>
        <v>0</v>
      </c>
      <c r="F252" s="143" t="str">
        <f t="shared" si="3"/>
        <v>-</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2">
        <v>0</v>
      </c>
      <c r="E254" s="262">
        <v>0</v>
      </c>
      <c r="F254" s="143" t="str">
        <f t="shared" si="3"/>
        <v>-</v>
      </c>
    </row>
    <row r="255" spans="1:6" customFormat="1" ht="24" customHeight="1" x14ac:dyDescent="0.2">
      <c r="A255" s="140" t="s">
        <v>550</v>
      </c>
      <c r="B255" s="141" t="s">
        <v>551</v>
      </c>
      <c r="C255" s="142" t="s">
        <v>550</v>
      </c>
      <c r="D255" s="262">
        <v>0</v>
      </c>
      <c r="E255" s="262">
        <v>0</v>
      </c>
      <c r="F255" s="143" t="str">
        <f t="shared" si="3"/>
        <v>-</v>
      </c>
    </row>
    <row r="256" spans="1:6" customFormat="1" ht="24" customHeight="1" x14ac:dyDescent="0.2">
      <c r="A256" s="140" t="s">
        <v>552</v>
      </c>
      <c r="B256" s="141" t="s">
        <v>553</v>
      </c>
      <c r="C256" s="142" t="s">
        <v>552</v>
      </c>
      <c r="D256" s="262">
        <v>0</v>
      </c>
      <c r="E256" s="262">
        <v>0</v>
      </c>
      <c r="F256" s="143" t="str">
        <f t="shared" si="3"/>
        <v>-</v>
      </c>
    </row>
    <row r="257" spans="1:6" customFormat="1" ht="24" customHeight="1" x14ac:dyDescent="0.2">
      <c r="A257" s="140" t="s">
        <v>554</v>
      </c>
      <c r="B257" s="141" t="s">
        <v>555</v>
      </c>
      <c r="C257" s="142" t="s">
        <v>554</v>
      </c>
      <c r="D257" s="262">
        <v>0</v>
      </c>
      <c r="E257" s="262">
        <v>0</v>
      </c>
      <c r="F257" s="143" t="str">
        <f t="shared" si="3"/>
        <v>-</v>
      </c>
    </row>
    <row r="258" spans="1:6" customFormat="1" ht="12.75" customHeight="1" x14ac:dyDescent="0.2">
      <c r="A258" s="140" t="s">
        <v>556</v>
      </c>
      <c r="B258" s="141" t="s">
        <v>557</v>
      </c>
      <c r="C258" s="142" t="s">
        <v>556</v>
      </c>
      <c r="D258" s="262">
        <v>0</v>
      </c>
      <c r="E258" s="262">
        <v>0</v>
      </c>
      <c r="F258" s="143" t="str">
        <f t="shared" si="3"/>
        <v>-</v>
      </c>
    </row>
    <row r="259" spans="1:6" customFormat="1" ht="12.75" customHeight="1" x14ac:dyDescent="0.2">
      <c r="A259" s="140" t="s">
        <v>558</v>
      </c>
      <c r="B259" s="144" t="s">
        <v>559</v>
      </c>
      <c r="C259" s="142" t="s">
        <v>558</v>
      </c>
      <c r="D259" s="263">
        <f>SUM(D260:D262)</f>
        <v>0</v>
      </c>
      <c r="E259" s="263">
        <f>SUM(E260:E262)</f>
        <v>0</v>
      </c>
      <c r="F259" s="143" t="str">
        <f t="shared" si="3"/>
        <v>-</v>
      </c>
    </row>
    <row r="260" spans="1:6" customFormat="1" ht="12.75" customHeight="1" x14ac:dyDescent="0.2">
      <c r="A260" s="140" t="s">
        <v>560</v>
      </c>
      <c r="B260" s="141" t="s">
        <v>561</v>
      </c>
      <c r="C260" s="142" t="s">
        <v>560</v>
      </c>
      <c r="D260" s="262">
        <v>0</v>
      </c>
      <c r="E260" s="262">
        <v>0</v>
      </c>
      <c r="F260" s="143" t="str">
        <f t="shared" si="3"/>
        <v>-</v>
      </c>
    </row>
    <row r="261" spans="1:6" customFormat="1" ht="12.75" customHeight="1" x14ac:dyDescent="0.2">
      <c r="A261" s="140" t="s">
        <v>562</v>
      </c>
      <c r="B261" s="141" t="s">
        <v>563</v>
      </c>
      <c r="C261" s="142" t="s">
        <v>562</v>
      </c>
      <c r="D261" s="262">
        <v>0</v>
      </c>
      <c r="E261" s="262">
        <v>0</v>
      </c>
      <c r="F261" s="143" t="str">
        <f t="shared" si="3"/>
        <v>-</v>
      </c>
    </row>
    <row r="262" spans="1:6" customFormat="1" ht="12.75" customHeight="1" x14ac:dyDescent="0.2">
      <c r="A262" s="140" t="s">
        <v>564</v>
      </c>
      <c r="B262" s="141" t="s">
        <v>565</v>
      </c>
      <c r="C262" s="142" t="s">
        <v>564</v>
      </c>
      <c r="D262" s="262">
        <v>0</v>
      </c>
      <c r="E262" s="262">
        <v>0</v>
      </c>
      <c r="F262" s="143" t="str">
        <f t="shared" ref="F262:F296" si="4">IF(D262&lt;&gt;0,IF(E262/D262&gt;=100,"&gt;&gt;100",E262/D262*100),"-")</f>
        <v>-</v>
      </c>
    </row>
    <row r="263" spans="1:6" customFormat="1" ht="12.75" customHeight="1" x14ac:dyDescent="0.2">
      <c r="A263" s="140" t="s">
        <v>566</v>
      </c>
      <c r="B263" s="141" t="s">
        <v>567</v>
      </c>
      <c r="C263" s="142" t="s">
        <v>566</v>
      </c>
      <c r="D263" s="263">
        <f>D264+D268+D273+D279</f>
        <v>0</v>
      </c>
      <c r="E263" s="263">
        <f>E264+E268+E273+E279</f>
        <v>0</v>
      </c>
      <c r="F263" s="143" t="str">
        <f t="shared" si="4"/>
        <v>-</v>
      </c>
    </row>
    <row r="264" spans="1:6" customFormat="1" ht="12.75" customHeight="1" x14ac:dyDescent="0.2">
      <c r="A264" s="140" t="s">
        <v>568</v>
      </c>
      <c r="B264" s="141" t="s">
        <v>569</v>
      </c>
      <c r="C264" s="142" t="s">
        <v>568</v>
      </c>
      <c r="D264" s="263">
        <f>SUM(D265:D267)</f>
        <v>0</v>
      </c>
      <c r="E264" s="263">
        <f>SUM(E265:E267)</f>
        <v>0</v>
      </c>
      <c r="F264" s="143" t="str">
        <f t="shared" si="4"/>
        <v>-</v>
      </c>
    </row>
    <row r="265" spans="1:6" customFormat="1" ht="12.75" customHeight="1" x14ac:dyDescent="0.2">
      <c r="A265" s="140" t="s">
        <v>570</v>
      </c>
      <c r="B265" s="141" t="s">
        <v>571</v>
      </c>
      <c r="C265" s="142" t="s">
        <v>570</v>
      </c>
      <c r="D265" s="262">
        <v>0</v>
      </c>
      <c r="E265" s="262">
        <v>0</v>
      </c>
      <c r="F265" s="143" t="str">
        <f t="shared" si="4"/>
        <v>-</v>
      </c>
    </row>
    <row r="266" spans="1:6" customFormat="1" ht="12.75" customHeight="1" x14ac:dyDescent="0.2">
      <c r="A266" s="140" t="s">
        <v>572</v>
      </c>
      <c r="B266" s="141" t="s">
        <v>573</v>
      </c>
      <c r="C266" s="142" t="s">
        <v>572</v>
      </c>
      <c r="D266" s="262">
        <v>0</v>
      </c>
      <c r="E266" s="262">
        <v>0</v>
      </c>
      <c r="F266" s="143" t="str">
        <f t="shared" si="4"/>
        <v>-</v>
      </c>
    </row>
    <row r="267" spans="1:6" customFormat="1" ht="12.75" customHeight="1" x14ac:dyDescent="0.2">
      <c r="A267" s="140" t="s">
        <v>574</v>
      </c>
      <c r="B267" s="141" t="s">
        <v>575</v>
      </c>
      <c r="C267" s="142" t="s">
        <v>574</v>
      </c>
      <c r="D267" s="262">
        <v>0</v>
      </c>
      <c r="E267" s="262">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2">
        <v>0</v>
      </c>
      <c r="E269" s="262">
        <v>0</v>
      </c>
      <c r="F269" s="143" t="str">
        <f t="shared" si="4"/>
        <v>-</v>
      </c>
    </row>
    <row r="270" spans="1:6" customFormat="1" ht="12.75" customHeight="1" x14ac:dyDescent="0.2">
      <c r="A270" s="140" t="s">
        <v>580</v>
      </c>
      <c r="B270" s="141" t="s">
        <v>581</v>
      </c>
      <c r="C270" s="142" t="s">
        <v>580</v>
      </c>
      <c r="D270" s="262">
        <v>0</v>
      </c>
      <c r="E270" s="262">
        <v>0</v>
      </c>
      <c r="F270" s="143" t="str">
        <f t="shared" si="4"/>
        <v>-</v>
      </c>
    </row>
    <row r="271" spans="1:6" customFormat="1" ht="12.75" customHeight="1" x14ac:dyDescent="0.2">
      <c r="A271" s="140" t="s">
        <v>582</v>
      </c>
      <c r="B271" s="141" t="s">
        <v>583</v>
      </c>
      <c r="C271" s="142" t="s">
        <v>582</v>
      </c>
      <c r="D271" s="262">
        <v>0</v>
      </c>
      <c r="E271" s="262">
        <v>0</v>
      </c>
      <c r="F271" s="143" t="str">
        <f t="shared" si="4"/>
        <v>-</v>
      </c>
    </row>
    <row r="272" spans="1:6" customFormat="1" ht="24" customHeight="1" x14ac:dyDescent="0.2">
      <c r="A272" s="140" t="s">
        <v>584</v>
      </c>
      <c r="B272" s="141" t="s">
        <v>585</v>
      </c>
      <c r="C272" s="142" t="s">
        <v>584</v>
      </c>
      <c r="D272" s="262">
        <v>0</v>
      </c>
      <c r="E272" s="262">
        <v>0</v>
      </c>
      <c r="F272" s="143" t="str">
        <f t="shared" si="4"/>
        <v>-</v>
      </c>
    </row>
    <row r="273" spans="1:6" customFormat="1" ht="12.75" customHeight="1" x14ac:dyDescent="0.2">
      <c r="A273" s="140" t="s">
        <v>586</v>
      </c>
      <c r="B273" s="141" t="s">
        <v>587</v>
      </c>
      <c r="C273" s="142" t="s">
        <v>586</v>
      </c>
      <c r="D273" s="263">
        <f>SUM(D274:D278)</f>
        <v>0</v>
      </c>
      <c r="E273" s="263">
        <f>SUM(E274:E278)</f>
        <v>0</v>
      </c>
      <c r="F273" s="143" t="str">
        <f t="shared" si="4"/>
        <v>-</v>
      </c>
    </row>
    <row r="274" spans="1:6" customFormat="1" ht="12.75" customHeight="1" x14ac:dyDescent="0.2">
      <c r="A274" s="140" t="s">
        <v>588</v>
      </c>
      <c r="B274" s="141" t="s">
        <v>589</v>
      </c>
      <c r="C274" s="142" t="s">
        <v>588</v>
      </c>
      <c r="D274" s="262">
        <v>0</v>
      </c>
      <c r="E274" s="262">
        <v>0</v>
      </c>
      <c r="F274" s="143" t="str">
        <f t="shared" si="4"/>
        <v>-</v>
      </c>
    </row>
    <row r="275" spans="1:6" customFormat="1" ht="12.75" customHeight="1" x14ac:dyDescent="0.2">
      <c r="A275" s="140" t="s">
        <v>590</v>
      </c>
      <c r="B275" s="141" t="s">
        <v>591</v>
      </c>
      <c r="C275" s="142" t="s">
        <v>590</v>
      </c>
      <c r="D275" s="262">
        <v>0</v>
      </c>
      <c r="E275" s="262">
        <v>0</v>
      </c>
      <c r="F275" s="143" t="str">
        <f t="shared" si="4"/>
        <v>-</v>
      </c>
    </row>
    <row r="276" spans="1:6" customFormat="1" ht="12.75" customHeight="1" x14ac:dyDescent="0.2">
      <c r="A276" s="140" t="s">
        <v>592</v>
      </c>
      <c r="B276" s="141" t="s">
        <v>593</v>
      </c>
      <c r="C276" s="142" t="s">
        <v>592</v>
      </c>
      <c r="D276" s="262">
        <v>0</v>
      </c>
      <c r="E276" s="262">
        <v>0</v>
      </c>
      <c r="F276" s="143" t="str">
        <f t="shared" si="4"/>
        <v>-</v>
      </c>
    </row>
    <row r="277" spans="1:6" customFormat="1" ht="12.75" customHeight="1" x14ac:dyDescent="0.2">
      <c r="A277" s="140" t="s">
        <v>594</v>
      </c>
      <c r="B277" s="141" t="s">
        <v>595</v>
      </c>
      <c r="C277" s="142" t="s">
        <v>594</v>
      </c>
      <c r="D277" s="262">
        <v>0</v>
      </c>
      <c r="E277" s="262">
        <v>0</v>
      </c>
      <c r="F277" s="143" t="str">
        <f t="shared" si="4"/>
        <v>-</v>
      </c>
    </row>
    <row r="278" spans="1:6" customFormat="1" ht="12.75" customHeight="1" x14ac:dyDescent="0.2">
      <c r="A278" s="140" t="s">
        <v>596</v>
      </c>
      <c r="B278" s="141" t="s">
        <v>345</v>
      </c>
      <c r="C278" s="142" t="s">
        <v>596</v>
      </c>
      <c r="D278" s="262">
        <v>0</v>
      </c>
      <c r="E278" s="262">
        <v>0</v>
      </c>
      <c r="F278" s="143" t="str">
        <f t="shared" si="4"/>
        <v>-</v>
      </c>
    </row>
    <row r="279" spans="1:6" customFormat="1" ht="12.75" customHeight="1" x14ac:dyDescent="0.2">
      <c r="A279" s="140" t="s">
        <v>597</v>
      </c>
      <c r="B279" s="145" t="s">
        <v>598</v>
      </c>
      <c r="C279" s="142" t="s">
        <v>597</v>
      </c>
      <c r="D279" s="263">
        <f>SUM(D280:D284)</f>
        <v>0</v>
      </c>
      <c r="E279" s="263">
        <f>SUM(E280:E284)</f>
        <v>0</v>
      </c>
      <c r="F279" s="143" t="str">
        <f t="shared" si="4"/>
        <v>-</v>
      </c>
    </row>
    <row r="280" spans="1:6" customFormat="1" ht="24" customHeight="1" x14ac:dyDescent="0.2">
      <c r="A280" s="140" t="s">
        <v>599</v>
      </c>
      <c r="B280" s="141" t="s">
        <v>600</v>
      </c>
      <c r="C280" s="142" t="s">
        <v>599</v>
      </c>
      <c r="D280" s="262">
        <v>0</v>
      </c>
      <c r="E280" s="262">
        <v>0</v>
      </c>
      <c r="F280" s="143" t="str">
        <f t="shared" si="4"/>
        <v>-</v>
      </c>
    </row>
    <row r="281" spans="1:6" customFormat="1" ht="24" customHeight="1" x14ac:dyDescent="0.2">
      <c r="A281" s="140" t="s">
        <v>601</v>
      </c>
      <c r="B281" s="141" t="s">
        <v>602</v>
      </c>
      <c r="C281" s="142" t="s">
        <v>601</v>
      </c>
      <c r="D281" s="262">
        <v>0</v>
      </c>
      <c r="E281" s="262">
        <v>0</v>
      </c>
      <c r="F281" s="143" t="str">
        <f t="shared" si="4"/>
        <v>-</v>
      </c>
    </row>
    <row r="282" spans="1:6" customFormat="1" ht="12.75" customHeight="1" x14ac:dyDescent="0.2">
      <c r="A282" s="140" t="s">
        <v>603</v>
      </c>
      <c r="B282" s="141" t="s">
        <v>604</v>
      </c>
      <c r="C282" s="142" t="s">
        <v>603</v>
      </c>
      <c r="D282" s="262">
        <v>0</v>
      </c>
      <c r="E282" s="262">
        <v>0</v>
      </c>
      <c r="F282" s="143" t="str">
        <f t="shared" si="4"/>
        <v>-</v>
      </c>
    </row>
    <row r="283" spans="1:6" customFormat="1" ht="12.75" customHeight="1" x14ac:dyDescent="0.2">
      <c r="A283" s="140" t="s">
        <v>605</v>
      </c>
      <c r="B283" s="141" t="s">
        <v>606</v>
      </c>
      <c r="C283" s="142" t="s">
        <v>605</v>
      </c>
      <c r="D283" s="262">
        <v>0</v>
      </c>
      <c r="E283" s="262">
        <v>0</v>
      </c>
      <c r="F283" s="143" t="str">
        <f t="shared" si="4"/>
        <v>-</v>
      </c>
    </row>
    <row r="284" spans="1:6" customFormat="1" ht="24" customHeight="1" x14ac:dyDescent="0.2">
      <c r="A284" s="140" t="s">
        <v>607</v>
      </c>
      <c r="B284" s="141" t="s">
        <v>608</v>
      </c>
      <c r="C284" s="142" t="s">
        <v>607</v>
      </c>
      <c r="D284" s="262">
        <v>0</v>
      </c>
      <c r="E284" s="262">
        <v>0</v>
      </c>
      <c r="F284" s="143" t="str">
        <f t="shared" si="4"/>
        <v>-</v>
      </c>
    </row>
    <row r="285" spans="1:6" customFormat="1" ht="12.75" customHeight="1" x14ac:dyDescent="0.2">
      <c r="A285" s="140"/>
      <c r="B285" s="141" t="s">
        <v>609</v>
      </c>
      <c r="C285" s="142" t="s">
        <v>610</v>
      </c>
      <c r="D285" s="262">
        <v>0</v>
      </c>
      <c r="E285" s="262">
        <v>0</v>
      </c>
      <c r="F285" s="143" t="str">
        <f t="shared" si="4"/>
        <v>-</v>
      </c>
    </row>
    <row r="286" spans="1:6" customFormat="1" ht="12.75" customHeight="1" x14ac:dyDescent="0.2">
      <c r="A286" s="140"/>
      <c r="B286" s="141" t="s">
        <v>611</v>
      </c>
      <c r="C286" s="142" t="s">
        <v>612</v>
      </c>
      <c r="D286" s="262">
        <v>0</v>
      </c>
      <c r="E286" s="262">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2191095.85</v>
      </c>
      <c r="E289" s="263">
        <f>E151-E287+E288</f>
        <v>2633251.33</v>
      </c>
      <c r="F289" s="143">
        <f t="shared" si="4"/>
        <v>120.17965028777724</v>
      </c>
    </row>
    <row r="290" spans="1:6" customFormat="1" ht="12.75" customHeight="1" x14ac:dyDescent="0.2">
      <c r="A290" s="140"/>
      <c r="B290" s="141" t="s">
        <v>619</v>
      </c>
      <c r="C290" s="142" t="s">
        <v>620</v>
      </c>
      <c r="D290" s="263">
        <f>IF(D6&gt;=D289,D6-D289,0)</f>
        <v>49973.449999999721</v>
      </c>
      <c r="E290" s="263">
        <f>IF(E6&gt;=E289,E6-E289,0)</f>
        <v>19264.869999999646</v>
      </c>
      <c r="F290" s="143">
        <f t="shared" si="4"/>
        <v>38.550210161595317</v>
      </c>
    </row>
    <row r="291" spans="1:6" customFormat="1" ht="12.75" customHeight="1" x14ac:dyDescent="0.2">
      <c r="A291" s="140"/>
      <c r="B291" s="141" t="s">
        <v>621</v>
      </c>
      <c r="C291" s="142" t="s">
        <v>622</v>
      </c>
      <c r="D291" s="263">
        <f>IF(D289&gt;=D6,D289-D6,0)</f>
        <v>0</v>
      </c>
      <c r="E291" s="263">
        <f>IF(E289&gt;=E6,E289-E6,0)</f>
        <v>0</v>
      </c>
      <c r="F291" s="143" t="str">
        <f t="shared" si="4"/>
        <v>-</v>
      </c>
    </row>
    <row r="292" spans="1:6" customFormat="1" ht="12.75" customHeight="1" x14ac:dyDescent="0.2">
      <c r="A292" s="140" t="s">
        <v>623</v>
      </c>
      <c r="B292" s="141" t="s">
        <v>624</v>
      </c>
      <c r="C292" s="142" t="s">
        <v>623</v>
      </c>
      <c r="D292" s="262">
        <v>28271.71</v>
      </c>
      <c r="E292" s="262">
        <v>13247.61</v>
      </c>
      <c r="F292" s="143">
        <f t="shared" si="4"/>
        <v>46.858184382904327</v>
      </c>
    </row>
    <row r="293" spans="1:6" customFormat="1" ht="12.75" customHeight="1" x14ac:dyDescent="0.2">
      <c r="A293" s="140" t="s">
        <v>625</v>
      </c>
      <c r="B293" s="141" t="s">
        <v>626</v>
      </c>
      <c r="C293" s="142" t="s">
        <v>625</v>
      </c>
      <c r="D293" s="262">
        <v>0</v>
      </c>
      <c r="E293" s="262">
        <v>0</v>
      </c>
      <c r="F293" s="143" t="str">
        <f t="shared" si="4"/>
        <v>-</v>
      </c>
    </row>
    <row r="294" spans="1:6" customFormat="1" ht="12.75" customHeight="1" x14ac:dyDescent="0.2">
      <c r="A294" s="140" t="s">
        <v>627</v>
      </c>
      <c r="B294" s="141" t="s">
        <v>628</v>
      </c>
      <c r="C294" s="142" t="s">
        <v>627</v>
      </c>
      <c r="D294" s="262">
        <v>70480.98</v>
      </c>
      <c r="E294" s="262">
        <v>74706.820000000007</v>
      </c>
      <c r="F294" s="143">
        <f t="shared" si="4"/>
        <v>105.99571685864755</v>
      </c>
    </row>
    <row r="295" spans="1:6" customFormat="1" ht="24" customHeight="1" x14ac:dyDescent="0.2">
      <c r="A295" s="140" t="s">
        <v>629</v>
      </c>
      <c r="B295" s="141" t="s">
        <v>630</v>
      </c>
      <c r="C295" s="142" t="s">
        <v>629</v>
      </c>
      <c r="D295" s="262">
        <v>0</v>
      </c>
      <c r="E295" s="262">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
      <c r="A299" s="140" t="s">
        <v>636</v>
      </c>
      <c r="B299" s="141" t="s">
        <v>637</v>
      </c>
      <c r="C299" s="142" t="s">
        <v>636</v>
      </c>
      <c r="D299" s="263">
        <f>D300+D304</f>
        <v>0</v>
      </c>
      <c r="E299" s="263">
        <f>E300+E304</f>
        <v>0</v>
      </c>
      <c r="F299" s="143" t="str">
        <f t="shared" si="5"/>
        <v>-</v>
      </c>
    </row>
    <row r="300" spans="1:6" customFormat="1" ht="24" customHeight="1" x14ac:dyDescent="0.2">
      <c r="A300" s="140" t="s">
        <v>638</v>
      </c>
      <c r="B300" s="141" t="s">
        <v>639</v>
      </c>
      <c r="C300" s="142" t="s">
        <v>638</v>
      </c>
      <c r="D300" s="263">
        <f>SUM(D301:D303)</f>
        <v>0</v>
      </c>
      <c r="E300" s="263">
        <f>SUM(E301:E303)</f>
        <v>0</v>
      </c>
      <c r="F300" s="143" t="str">
        <f t="shared" si="5"/>
        <v>-</v>
      </c>
    </row>
    <row r="301" spans="1:6" customFormat="1" ht="12.75" customHeight="1" x14ac:dyDescent="0.2">
      <c r="A301" s="140" t="s">
        <v>640</v>
      </c>
      <c r="B301" s="141" t="s">
        <v>641</v>
      </c>
      <c r="C301" s="142" t="s">
        <v>640</v>
      </c>
      <c r="D301" s="262">
        <v>0</v>
      </c>
      <c r="E301" s="262">
        <v>0</v>
      </c>
      <c r="F301" s="143" t="str">
        <f t="shared" si="5"/>
        <v>-</v>
      </c>
    </row>
    <row r="302" spans="1:6" customFormat="1" ht="12.75" customHeight="1" x14ac:dyDescent="0.2">
      <c r="A302" s="140" t="s">
        <v>642</v>
      </c>
      <c r="B302" s="141" t="s">
        <v>643</v>
      </c>
      <c r="C302" s="142" t="s">
        <v>642</v>
      </c>
      <c r="D302" s="262">
        <v>0</v>
      </c>
      <c r="E302" s="262">
        <v>0</v>
      </c>
      <c r="F302" s="143" t="str">
        <f t="shared" si="5"/>
        <v>-</v>
      </c>
    </row>
    <row r="303" spans="1:6" customFormat="1" ht="12.75" customHeight="1" x14ac:dyDescent="0.2">
      <c r="A303" s="140" t="s">
        <v>644</v>
      </c>
      <c r="B303" s="141" t="s">
        <v>645</v>
      </c>
      <c r="C303" s="142" t="s">
        <v>644</v>
      </c>
      <c r="D303" s="262">
        <v>0</v>
      </c>
      <c r="E303" s="262">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2">
        <v>0</v>
      </c>
      <c r="E305" s="262">
        <v>0</v>
      </c>
      <c r="F305" s="143" t="str">
        <f t="shared" si="5"/>
        <v>-</v>
      </c>
    </row>
    <row r="306" spans="1:6" customFormat="1" ht="12.75" customHeight="1" x14ac:dyDescent="0.2">
      <c r="A306" s="140" t="s">
        <v>650</v>
      </c>
      <c r="B306" s="141" t="s">
        <v>651</v>
      </c>
      <c r="C306" s="142" t="s">
        <v>650</v>
      </c>
      <c r="D306" s="262">
        <v>0</v>
      </c>
      <c r="E306" s="262">
        <v>0</v>
      </c>
      <c r="F306" s="143" t="str">
        <f t="shared" si="5"/>
        <v>-</v>
      </c>
    </row>
    <row r="307" spans="1:6" customFormat="1" ht="12.75" customHeight="1" x14ac:dyDescent="0.2">
      <c r="A307" s="140" t="s">
        <v>652</v>
      </c>
      <c r="B307" s="141" t="s">
        <v>653</v>
      </c>
      <c r="C307" s="142" t="s">
        <v>652</v>
      </c>
      <c r="D307" s="262">
        <v>0</v>
      </c>
      <c r="E307" s="262">
        <v>0</v>
      </c>
      <c r="F307" s="143" t="str">
        <f t="shared" si="5"/>
        <v>-</v>
      </c>
    </row>
    <row r="308" spans="1:6" customFormat="1" ht="12.75" customHeight="1" x14ac:dyDescent="0.2">
      <c r="A308" s="140" t="s">
        <v>654</v>
      </c>
      <c r="B308" s="141" t="s">
        <v>655</v>
      </c>
      <c r="C308" s="142" t="s">
        <v>654</v>
      </c>
      <c r="D308" s="262">
        <v>0</v>
      </c>
      <c r="E308" s="262">
        <v>0</v>
      </c>
      <c r="F308" s="143" t="str">
        <f t="shared" si="5"/>
        <v>-</v>
      </c>
    </row>
    <row r="309" spans="1:6" customFormat="1" ht="12.75" customHeight="1" x14ac:dyDescent="0.2">
      <c r="A309" s="140" t="s">
        <v>656</v>
      </c>
      <c r="B309" s="141" t="s">
        <v>657</v>
      </c>
      <c r="C309" s="142" t="s">
        <v>656</v>
      </c>
      <c r="D309" s="262">
        <v>0</v>
      </c>
      <c r="E309" s="262">
        <v>0</v>
      </c>
      <c r="F309" s="143" t="str">
        <f t="shared" si="5"/>
        <v>-</v>
      </c>
    </row>
    <row r="310" spans="1:6" customFormat="1" ht="12.75" customHeight="1" x14ac:dyDescent="0.2">
      <c r="A310" s="140" t="s">
        <v>658</v>
      </c>
      <c r="B310" s="141" t="s">
        <v>659</v>
      </c>
      <c r="C310" s="142" t="s">
        <v>658</v>
      </c>
      <c r="D310" s="262">
        <v>0</v>
      </c>
      <c r="E310" s="262">
        <v>0</v>
      </c>
      <c r="F310" s="143" t="str">
        <f t="shared" si="5"/>
        <v>-</v>
      </c>
    </row>
    <row r="311" spans="1:6" customFormat="1" ht="24" customHeight="1" x14ac:dyDescent="0.2">
      <c r="A311" s="140" t="s">
        <v>660</v>
      </c>
      <c r="B311" s="144" t="s">
        <v>661</v>
      </c>
      <c r="C311" s="142" t="s">
        <v>660</v>
      </c>
      <c r="D311" s="263">
        <f>D312+D317+D326+D331+D336+D339</f>
        <v>0</v>
      </c>
      <c r="E311" s="263">
        <f>E312+E317+E326+E331+E336+E339</f>
        <v>0</v>
      </c>
      <c r="F311" s="143" t="str">
        <f t="shared" si="5"/>
        <v>-</v>
      </c>
    </row>
    <row r="312" spans="1:6" customFormat="1" ht="12.75" customHeight="1" x14ac:dyDescent="0.2">
      <c r="A312" s="140" t="s">
        <v>662</v>
      </c>
      <c r="B312" s="141" t="s">
        <v>663</v>
      </c>
      <c r="C312" s="142" t="s">
        <v>662</v>
      </c>
      <c r="D312" s="263">
        <f>SUM(D313:D316)</f>
        <v>0</v>
      </c>
      <c r="E312" s="263">
        <f>SUM(E313:E316)</f>
        <v>0</v>
      </c>
      <c r="F312" s="143" t="str">
        <f t="shared" si="5"/>
        <v>-</v>
      </c>
    </row>
    <row r="313" spans="1:6" customFormat="1" ht="12.75" customHeight="1" x14ac:dyDescent="0.2">
      <c r="A313" s="140" t="s">
        <v>664</v>
      </c>
      <c r="B313" s="141" t="s">
        <v>665</v>
      </c>
      <c r="C313" s="142" t="s">
        <v>664</v>
      </c>
      <c r="D313" s="262">
        <v>0</v>
      </c>
      <c r="E313" s="262">
        <v>0</v>
      </c>
      <c r="F313" s="143" t="str">
        <f t="shared" si="5"/>
        <v>-</v>
      </c>
    </row>
    <row r="314" spans="1:6" customFormat="1" ht="12.75" customHeight="1" x14ac:dyDescent="0.2">
      <c r="A314" s="140" t="s">
        <v>666</v>
      </c>
      <c r="B314" s="141" t="s">
        <v>667</v>
      </c>
      <c r="C314" s="142" t="s">
        <v>666</v>
      </c>
      <c r="D314" s="262">
        <v>0</v>
      </c>
      <c r="E314" s="262">
        <v>0</v>
      </c>
      <c r="F314" s="143" t="str">
        <f t="shared" si="5"/>
        <v>-</v>
      </c>
    </row>
    <row r="315" spans="1:6" customFormat="1" ht="12.75" customHeight="1" x14ac:dyDescent="0.2">
      <c r="A315" s="140" t="s">
        <v>668</v>
      </c>
      <c r="B315" s="141" t="s">
        <v>669</v>
      </c>
      <c r="C315" s="142" t="s">
        <v>668</v>
      </c>
      <c r="D315" s="262">
        <v>0</v>
      </c>
      <c r="E315" s="262">
        <v>0</v>
      </c>
      <c r="F315" s="143" t="str">
        <f t="shared" si="5"/>
        <v>-</v>
      </c>
    </row>
    <row r="316" spans="1:6" customFormat="1" ht="12.75" customHeight="1" x14ac:dyDescent="0.2">
      <c r="A316" s="140" t="s">
        <v>670</v>
      </c>
      <c r="B316" s="141" t="s">
        <v>671</v>
      </c>
      <c r="C316" s="142" t="s">
        <v>670</v>
      </c>
      <c r="D316" s="262">
        <v>0</v>
      </c>
      <c r="E316" s="262">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2">
        <v>0</v>
      </c>
      <c r="E318" s="262">
        <v>0</v>
      </c>
      <c r="F318" s="143" t="str">
        <f t="shared" si="5"/>
        <v>-</v>
      </c>
    </row>
    <row r="319" spans="1:6" customFormat="1" ht="12.75" customHeight="1" x14ac:dyDescent="0.2">
      <c r="A319" s="140" t="s">
        <v>676</v>
      </c>
      <c r="B319" s="141" t="s">
        <v>677</v>
      </c>
      <c r="C319" s="142" t="s">
        <v>676</v>
      </c>
      <c r="D319" s="262">
        <v>0</v>
      </c>
      <c r="E319" s="262">
        <v>0</v>
      </c>
      <c r="F319" s="143" t="str">
        <f t="shared" si="5"/>
        <v>-</v>
      </c>
    </row>
    <row r="320" spans="1:6" customFormat="1" ht="12.75" customHeight="1" x14ac:dyDescent="0.2">
      <c r="A320" s="140" t="s">
        <v>678</v>
      </c>
      <c r="B320" s="141" t="s">
        <v>679</v>
      </c>
      <c r="C320" s="142" t="s">
        <v>678</v>
      </c>
      <c r="D320" s="262">
        <v>0</v>
      </c>
      <c r="E320" s="262">
        <v>0</v>
      </c>
      <c r="F320" s="143" t="str">
        <f t="shared" si="5"/>
        <v>-</v>
      </c>
    </row>
    <row r="321" spans="1:6" customFormat="1" ht="12.75" customHeight="1" x14ac:dyDescent="0.2">
      <c r="A321" s="140" t="s">
        <v>680</v>
      </c>
      <c r="B321" s="141" t="s">
        <v>681</v>
      </c>
      <c r="C321" s="142" t="s">
        <v>680</v>
      </c>
      <c r="D321" s="262">
        <v>0</v>
      </c>
      <c r="E321" s="262">
        <v>0</v>
      </c>
      <c r="F321" s="143" t="str">
        <f t="shared" si="5"/>
        <v>-</v>
      </c>
    </row>
    <row r="322" spans="1:6" customFormat="1" ht="12.75" customHeight="1" x14ac:dyDescent="0.2">
      <c r="A322" s="140" t="s">
        <v>682</v>
      </c>
      <c r="B322" s="141" t="s">
        <v>683</v>
      </c>
      <c r="C322" s="142" t="s">
        <v>682</v>
      </c>
      <c r="D322" s="262">
        <v>0</v>
      </c>
      <c r="E322" s="262">
        <v>0</v>
      </c>
      <c r="F322" s="143" t="str">
        <f t="shared" si="5"/>
        <v>-</v>
      </c>
    </row>
    <row r="323" spans="1:6" customFormat="1" ht="12.75" customHeight="1" x14ac:dyDescent="0.2">
      <c r="A323" s="140" t="s">
        <v>684</v>
      </c>
      <c r="B323" s="141" t="s">
        <v>685</v>
      </c>
      <c r="C323" s="142" t="s">
        <v>684</v>
      </c>
      <c r="D323" s="262">
        <v>0</v>
      </c>
      <c r="E323" s="262">
        <v>0</v>
      </c>
      <c r="F323" s="143" t="str">
        <f t="shared" si="5"/>
        <v>-</v>
      </c>
    </row>
    <row r="324" spans="1:6" customFormat="1" ht="12.75" customHeight="1" x14ac:dyDescent="0.2">
      <c r="A324" s="140" t="s">
        <v>686</v>
      </c>
      <c r="B324" s="141" t="s">
        <v>687</v>
      </c>
      <c r="C324" s="142" t="s">
        <v>686</v>
      </c>
      <c r="D324" s="262">
        <v>0</v>
      </c>
      <c r="E324" s="262">
        <v>0</v>
      </c>
      <c r="F324" s="143" t="str">
        <f t="shared" si="5"/>
        <v>-</v>
      </c>
    </row>
    <row r="325" spans="1:6" customFormat="1" ht="12.75" customHeight="1" x14ac:dyDescent="0.2">
      <c r="A325" s="140" t="s">
        <v>688</v>
      </c>
      <c r="B325" s="141" t="s">
        <v>689</v>
      </c>
      <c r="C325" s="142" t="s">
        <v>688</v>
      </c>
      <c r="D325" s="262">
        <v>0</v>
      </c>
      <c r="E325" s="262">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2">
        <v>0</v>
      </c>
      <c r="E327" s="262">
        <v>0</v>
      </c>
      <c r="F327" s="143" t="str">
        <f t="shared" si="5"/>
        <v>-</v>
      </c>
    </row>
    <row r="328" spans="1:6" customFormat="1" ht="12.75" customHeight="1" x14ac:dyDescent="0.2">
      <c r="A328" s="140" t="s">
        <v>694</v>
      </c>
      <c r="B328" s="141" t="s">
        <v>695</v>
      </c>
      <c r="C328" s="142" t="s">
        <v>694</v>
      </c>
      <c r="D328" s="262">
        <v>0</v>
      </c>
      <c r="E328" s="262">
        <v>0</v>
      </c>
      <c r="F328" s="143" t="str">
        <f t="shared" si="5"/>
        <v>-</v>
      </c>
    </row>
    <row r="329" spans="1:6" customFormat="1" ht="12.75" customHeight="1" x14ac:dyDescent="0.2">
      <c r="A329" s="140" t="s">
        <v>696</v>
      </c>
      <c r="B329" s="141" t="s">
        <v>697</v>
      </c>
      <c r="C329" s="142" t="s">
        <v>696</v>
      </c>
      <c r="D329" s="262">
        <v>0</v>
      </c>
      <c r="E329" s="262">
        <v>0</v>
      </c>
      <c r="F329" s="143" t="str">
        <f t="shared" si="5"/>
        <v>-</v>
      </c>
    </row>
    <row r="330" spans="1:6" customFormat="1" ht="12.75" customHeight="1" x14ac:dyDescent="0.2">
      <c r="A330" s="140" t="s">
        <v>698</v>
      </c>
      <c r="B330" s="144" t="s">
        <v>699</v>
      </c>
      <c r="C330" s="142" t="s">
        <v>698</v>
      </c>
      <c r="D330" s="262">
        <v>0</v>
      </c>
      <c r="E330" s="262">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2">
        <v>0</v>
      </c>
      <c r="E332" s="262">
        <v>0</v>
      </c>
      <c r="F332" s="143" t="str">
        <f t="shared" si="6"/>
        <v>-</v>
      </c>
    </row>
    <row r="333" spans="1:6" customFormat="1" ht="12.75" customHeight="1" x14ac:dyDescent="0.2">
      <c r="A333" s="140" t="s">
        <v>704</v>
      </c>
      <c r="B333" s="141" t="s">
        <v>705</v>
      </c>
      <c r="C333" s="142" t="s">
        <v>704</v>
      </c>
      <c r="D333" s="262">
        <v>0</v>
      </c>
      <c r="E333" s="262">
        <v>0</v>
      </c>
      <c r="F333" s="143" t="str">
        <f t="shared" si="6"/>
        <v>-</v>
      </c>
    </row>
    <row r="334" spans="1:6" customFormat="1" ht="12.75" customHeight="1" x14ac:dyDescent="0.2">
      <c r="A334" s="140" t="s">
        <v>706</v>
      </c>
      <c r="B334" s="141" t="s">
        <v>707</v>
      </c>
      <c r="C334" s="142" t="s">
        <v>706</v>
      </c>
      <c r="D334" s="262">
        <v>0</v>
      </c>
      <c r="E334" s="262">
        <v>0</v>
      </c>
      <c r="F334" s="143" t="str">
        <f t="shared" si="6"/>
        <v>-</v>
      </c>
    </row>
    <row r="335" spans="1:6" customFormat="1" ht="12.75" customHeight="1" x14ac:dyDescent="0.2">
      <c r="A335" s="140" t="s">
        <v>708</v>
      </c>
      <c r="B335" s="141" t="s">
        <v>709</v>
      </c>
      <c r="C335" s="142" t="s">
        <v>708</v>
      </c>
      <c r="D335" s="262">
        <v>0</v>
      </c>
      <c r="E335" s="262">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2">
        <v>0</v>
      </c>
      <c r="E337" s="262">
        <v>0</v>
      </c>
      <c r="F337" s="143" t="str">
        <f t="shared" si="6"/>
        <v>-</v>
      </c>
    </row>
    <row r="338" spans="1:6" customFormat="1" ht="12.75" customHeight="1" x14ac:dyDescent="0.2">
      <c r="A338" s="140" t="s">
        <v>714</v>
      </c>
      <c r="B338" s="141" t="s">
        <v>715</v>
      </c>
      <c r="C338" s="142" t="s">
        <v>714</v>
      </c>
      <c r="D338" s="262">
        <v>0</v>
      </c>
      <c r="E338" s="262">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2">
        <v>0</v>
      </c>
      <c r="E340" s="262">
        <v>0</v>
      </c>
      <c r="F340" s="143" t="str">
        <f t="shared" si="6"/>
        <v>-</v>
      </c>
    </row>
    <row r="341" spans="1:6" customFormat="1" ht="12.75" customHeight="1" x14ac:dyDescent="0.2">
      <c r="A341" s="140" t="s">
        <v>720</v>
      </c>
      <c r="B341" s="141" t="s">
        <v>721</v>
      </c>
      <c r="C341" s="142" t="s">
        <v>720</v>
      </c>
      <c r="D341" s="262">
        <v>0</v>
      </c>
      <c r="E341" s="262">
        <v>0</v>
      </c>
      <c r="F341" s="143" t="str">
        <f t="shared" si="6"/>
        <v>-</v>
      </c>
    </row>
    <row r="342" spans="1:6" customFormat="1" ht="12.75" customHeight="1" x14ac:dyDescent="0.2">
      <c r="A342" s="140" t="s">
        <v>722</v>
      </c>
      <c r="B342" s="141" t="s">
        <v>723</v>
      </c>
      <c r="C342" s="142" t="s">
        <v>722</v>
      </c>
      <c r="D342" s="262">
        <v>0</v>
      </c>
      <c r="E342" s="262">
        <v>0</v>
      </c>
      <c r="F342" s="143" t="str">
        <f t="shared" si="6"/>
        <v>-</v>
      </c>
    </row>
    <row r="343" spans="1:6" customFormat="1" ht="12.75" customHeight="1" x14ac:dyDescent="0.2">
      <c r="A343" s="140" t="s">
        <v>724</v>
      </c>
      <c r="B343" s="141" t="s">
        <v>725</v>
      </c>
      <c r="C343" s="142" t="s">
        <v>724</v>
      </c>
      <c r="D343" s="262">
        <v>0</v>
      </c>
      <c r="E343" s="262">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2">
        <v>0</v>
      </c>
      <c r="E346" s="262">
        <v>0</v>
      </c>
      <c r="F346" s="143" t="str">
        <f t="shared" si="6"/>
        <v>-</v>
      </c>
    </row>
    <row r="347" spans="1:6" customFormat="1" ht="12.75" customHeight="1" x14ac:dyDescent="0.2">
      <c r="A347" s="140" t="s">
        <v>732</v>
      </c>
      <c r="B347" s="141" t="s">
        <v>733</v>
      </c>
      <c r="C347" s="142" t="s">
        <v>732</v>
      </c>
      <c r="D347" s="262">
        <v>0</v>
      </c>
      <c r="E347" s="262">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2">
        <v>0</v>
      </c>
      <c r="E349" s="262">
        <v>0</v>
      </c>
      <c r="F349" s="143" t="str">
        <f t="shared" si="6"/>
        <v>-</v>
      </c>
    </row>
    <row r="350" spans="1:6" customFormat="1" ht="12.75" customHeight="1" x14ac:dyDescent="0.2">
      <c r="A350" s="140" t="s">
        <v>738</v>
      </c>
      <c r="B350" s="141" t="s">
        <v>739</v>
      </c>
      <c r="C350" s="142" t="s">
        <v>738</v>
      </c>
      <c r="D350" s="263">
        <f>D351+D363+D396+D400+D402</f>
        <v>42838.03</v>
      </c>
      <c r="E350" s="263">
        <f>E351+E363+E396+E400+E402</f>
        <v>31536.32</v>
      </c>
      <c r="F350" s="143">
        <f t="shared" si="6"/>
        <v>73.617577652380376</v>
      </c>
    </row>
    <row r="351" spans="1:6" customFormat="1" ht="12.75" customHeight="1" x14ac:dyDescent="0.2">
      <c r="A351" s="140" t="s">
        <v>740</v>
      </c>
      <c r="B351" s="141" t="s">
        <v>741</v>
      </c>
      <c r="C351" s="142" t="s">
        <v>740</v>
      </c>
      <c r="D351" s="263">
        <f>D352+D356</f>
        <v>0</v>
      </c>
      <c r="E351" s="263">
        <f>E352+E356</f>
        <v>0</v>
      </c>
      <c r="F351" s="143" t="str">
        <f t="shared" si="6"/>
        <v>-</v>
      </c>
    </row>
    <row r="352" spans="1:6" customFormat="1" ht="12.75" customHeight="1" x14ac:dyDescent="0.2">
      <c r="A352" s="140" t="s">
        <v>742</v>
      </c>
      <c r="B352" s="141" t="s">
        <v>743</v>
      </c>
      <c r="C352" s="142" t="s">
        <v>742</v>
      </c>
      <c r="D352" s="263">
        <f>SUM(D353:D355)</f>
        <v>0</v>
      </c>
      <c r="E352" s="263">
        <f>SUM(E353:E355)</f>
        <v>0</v>
      </c>
      <c r="F352" s="143" t="str">
        <f t="shared" si="6"/>
        <v>-</v>
      </c>
    </row>
    <row r="353" spans="1:6" customFormat="1" ht="12.75" customHeight="1" x14ac:dyDescent="0.2">
      <c r="A353" s="140" t="s">
        <v>744</v>
      </c>
      <c r="B353" s="141" t="s">
        <v>641</v>
      </c>
      <c r="C353" s="142" t="s">
        <v>744</v>
      </c>
      <c r="D353" s="262">
        <v>0</v>
      </c>
      <c r="E353" s="262">
        <v>0</v>
      </c>
      <c r="F353" s="143" t="str">
        <f t="shared" si="6"/>
        <v>-</v>
      </c>
    </row>
    <row r="354" spans="1:6" customFormat="1" ht="12.75" customHeight="1" x14ac:dyDescent="0.2">
      <c r="A354" s="140" t="s">
        <v>745</v>
      </c>
      <c r="B354" s="141" t="s">
        <v>643</v>
      </c>
      <c r="C354" s="142" t="s">
        <v>745</v>
      </c>
      <c r="D354" s="262">
        <v>0</v>
      </c>
      <c r="E354" s="262">
        <v>0</v>
      </c>
      <c r="F354" s="143" t="str">
        <f t="shared" si="6"/>
        <v>-</v>
      </c>
    </row>
    <row r="355" spans="1:6" customFormat="1" ht="12.75" customHeight="1" x14ac:dyDescent="0.2">
      <c r="A355" s="140" t="s">
        <v>746</v>
      </c>
      <c r="B355" s="141" t="s">
        <v>747</v>
      </c>
      <c r="C355" s="142" t="s">
        <v>746</v>
      </c>
      <c r="D355" s="262">
        <v>0</v>
      </c>
      <c r="E355" s="262">
        <v>0</v>
      </c>
      <c r="F355" s="143" t="str">
        <f t="shared" si="6"/>
        <v>-</v>
      </c>
    </row>
    <row r="356" spans="1:6" customFormat="1" ht="12.75" customHeight="1" x14ac:dyDescent="0.2">
      <c r="A356" s="140" t="s">
        <v>748</v>
      </c>
      <c r="B356" s="141" t="s">
        <v>749</v>
      </c>
      <c r="C356" s="142" t="s">
        <v>748</v>
      </c>
      <c r="D356" s="263">
        <f>SUM(D357:D362)</f>
        <v>0</v>
      </c>
      <c r="E356" s="263">
        <f>SUM(E357:E362)</f>
        <v>0</v>
      </c>
      <c r="F356" s="143" t="str">
        <f t="shared" si="6"/>
        <v>-</v>
      </c>
    </row>
    <row r="357" spans="1:6" customFormat="1" ht="12.75" customHeight="1" x14ac:dyDescent="0.2">
      <c r="A357" s="140" t="s">
        <v>750</v>
      </c>
      <c r="B357" s="141" t="s">
        <v>649</v>
      </c>
      <c r="C357" s="142" t="s">
        <v>750</v>
      </c>
      <c r="D357" s="262">
        <v>0</v>
      </c>
      <c r="E357" s="262">
        <v>0</v>
      </c>
      <c r="F357" s="143" t="str">
        <f t="shared" si="6"/>
        <v>-</v>
      </c>
    </row>
    <row r="358" spans="1:6" customFormat="1" ht="12.75" customHeight="1" x14ac:dyDescent="0.2">
      <c r="A358" s="140" t="s">
        <v>751</v>
      </c>
      <c r="B358" s="141" t="s">
        <v>651</v>
      </c>
      <c r="C358" s="142" t="s">
        <v>751</v>
      </c>
      <c r="D358" s="262">
        <v>0</v>
      </c>
      <c r="E358" s="262">
        <v>0</v>
      </c>
      <c r="F358" s="143" t="str">
        <f t="shared" si="6"/>
        <v>-</v>
      </c>
    </row>
    <row r="359" spans="1:6" customFormat="1" ht="12.75" customHeight="1" x14ac:dyDescent="0.2">
      <c r="A359" s="140" t="s">
        <v>752</v>
      </c>
      <c r="B359" s="141" t="s">
        <v>653</v>
      </c>
      <c r="C359" s="142" t="s">
        <v>752</v>
      </c>
      <c r="D359" s="262">
        <v>0</v>
      </c>
      <c r="E359" s="262">
        <v>0</v>
      </c>
      <c r="F359" s="143" t="str">
        <f t="shared" si="6"/>
        <v>-</v>
      </c>
    </row>
    <row r="360" spans="1:6" customFormat="1" ht="12.75" customHeight="1" x14ac:dyDescent="0.2">
      <c r="A360" s="140" t="s">
        <v>753</v>
      </c>
      <c r="B360" s="141" t="s">
        <v>655</v>
      </c>
      <c r="C360" s="142" t="s">
        <v>753</v>
      </c>
      <c r="D360" s="262">
        <v>0</v>
      </c>
      <c r="E360" s="262">
        <v>0</v>
      </c>
      <c r="F360" s="143" t="str">
        <f t="shared" si="6"/>
        <v>-</v>
      </c>
    </row>
    <row r="361" spans="1:6" customFormat="1" ht="12.75" customHeight="1" x14ac:dyDescent="0.2">
      <c r="A361" s="140" t="s">
        <v>754</v>
      </c>
      <c r="B361" s="141" t="s">
        <v>657</v>
      </c>
      <c r="C361" s="142" t="s">
        <v>754</v>
      </c>
      <c r="D361" s="262">
        <v>0</v>
      </c>
      <c r="E361" s="262">
        <v>0</v>
      </c>
      <c r="F361" s="143" t="str">
        <f t="shared" si="6"/>
        <v>-</v>
      </c>
    </row>
    <row r="362" spans="1:6" customFormat="1" ht="12.75" customHeight="1" x14ac:dyDescent="0.2">
      <c r="A362" s="140" t="s">
        <v>755</v>
      </c>
      <c r="B362" s="141" t="s">
        <v>659</v>
      </c>
      <c r="C362" s="142" t="s">
        <v>755</v>
      </c>
      <c r="D362" s="262">
        <v>0</v>
      </c>
      <c r="E362" s="262">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42838.03</v>
      </c>
      <c r="E363" s="263">
        <f>E364+E369+E378+E383+E388+E391</f>
        <v>31536.32</v>
      </c>
      <c r="F363" s="143">
        <f t="shared" si="7"/>
        <v>73.617577652380376</v>
      </c>
    </row>
    <row r="364" spans="1:6" customFormat="1" ht="12.75" customHeight="1" x14ac:dyDescent="0.2">
      <c r="A364" s="140" t="s">
        <v>758</v>
      </c>
      <c r="B364" s="141" t="s">
        <v>759</v>
      </c>
      <c r="C364" s="142" t="s">
        <v>758</v>
      </c>
      <c r="D364" s="263">
        <f>SUM(D365:D368)</f>
        <v>0</v>
      </c>
      <c r="E364" s="263">
        <f>SUM(E365:E368)</f>
        <v>0</v>
      </c>
      <c r="F364" s="143" t="str">
        <f t="shared" si="7"/>
        <v>-</v>
      </c>
    </row>
    <row r="365" spans="1:6" customFormat="1" ht="12.75" customHeight="1" x14ac:dyDescent="0.2">
      <c r="A365" s="140" t="s">
        <v>760</v>
      </c>
      <c r="B365" s="141" t="s">
        <v>665</v>
      </c>
      <c r="C365" s="142" t="s">
        <v>760</v>
      </c>
      <c r="D365" s="262">
        <v>0</v>
      </c>
      <c r="E365" s="262">
        <v>0</v>
      </c>
      <c r="F365" s="143" t="str">
        <f t="shared" si="7"/>
        <v>-</v>
      </c>
    </row>
    <row r="366" spans="1:6" customFormat="1" ht="12.75" customHeight="1" x14ac:dyDescent="0.2">
      <c r="A366" s="140" t="s">
        <v>761</v>
      </c>
      <c r="B366" s="141" t="s">
        <v>667</v>
      </c>
      <c r="C366" s="142" t="s">
        <v>761</v>
      </c>
      <c r="D366" s="262">
        <v>0</v>
      </c>
      <c r="E366" s="262">
        <v>0</v>
      </c>
      <c r="F366" s="143" t="str">
        <f t="shared" si="7"/>
        <v>-</v>
      </c>
    </row>
    <row r="367" spans="1:6" customFormat="1" ht="12.75" customHeight="1" x14ac:dyDescent="0.2">
      <c r="A367" s="140" t="s">
        <v>762</v>
      </c>
      <c r="B367" s="141" t="s">
        <v>669</v>
      </c>
      <c r="C367" s="142" t="s">
        <v>762</v>
      </c>
      <c r="D367" s="262">
        <v>0</v>
      </c>
      <c r="E367" s="262">
        <v>0</v>
      </c>
      <c r="F367" s="143" t="str">
        <f t="shared" si="7"/>
        <v>-</v>
      </c>
    </row>
    <row r="368" spans="1:6" customFormat="1" ht="12.75" customHeight="1" x14ac:dyDescent="0.2">
      <c r="A368" s="140" t="s">
        <v>763</v>
      </c>
      <c r="B368" s="141" t="s">
        <v>671</v>
      </c>
      <c r="C368" s="142" t="s">
        <v>763</v>
      </c>
      <c r="D368" s="262">
        <v>0</v>
      </c>
      <c r="E368" s="262">
        <v>0</v>
      </c>
      <c r="F368" s="143" t="str">
        <f t="shared" si="7"/>
        <v>-</v>
      </c>
    </row>
    <row r="369" spans="1:6" customFormat="1" ht="12.75" customHeight="1" x14ac:dyDescent="0.2">
      <c r="A369" s="140" t="s">
        <v>764</v>
      </c>
      <c r="B369" s="141" t="s">
        <v>765</v>
      </c>
      <c r="C369" s="142" t="s">
        <v>764</v>
      </c>
      <c r="D369" s="263">
        <f>SUM(D370:D377)</f>
        <v>42017.64</v>
      </c>
      <c r="E369" s="263">
        <f>SUM(E370:E377)</f>
        <v>31536.32</v>
      </c>
      <c r="F369" s="143">
        <f t="shared" si="7"/>
        <v>75.054953110169919</v>
      </c>
    </row>
    <row r="370" spans="1:6" customFormat="1" ht="12.75" customHeight="1" x14ac:dyDescent="0.2">
      <c r="A370" s="140" t="s">
        <v>766</v>
      </c>
      <c r="B370" s="141" t="s">
        <v>675</v>
      </c>
      <c r="C370" s="142" t="s">
        <v>766</v>
      </c>
      <c r="D370" s="262">
        <v>218.98</v>
      </c>
      <c r="E370" s="262">
        <v>0</v>
      </c>
      <c r="F370" s="143">
        <f t="shared" si="7"/>
        <v>0</v>
      </c>
    </row>
    <row r="371" spans="1:6" customFormat="1" ht="12.75" customHeight="1" x14ac:dyDescent="0.2">
      <c r="A371" s="140" t="s">
        <v>767</v>
      </c>
      <c r="B371" s="141" t="s">
        <v>768</v>
      </c>
      <c r="C371" s="142" t="s">
        <v>767</v>
      </c>
      <c r="D371" s="262">
        <v>31.07</v>
      </c>
      <c r="E371" s="262">
        <v>0</v>
      </c>
      <c r="F371" s="143">
        <f t="shared" si="7"/>
        <v>0</v>
      </c>
    </row>
    <row r="372" spans="1:6" customFormat="1" ht="12.75" customHeight="1" x14ac:dyDescent="0.2">
      <c r="A372" s="140" t="s">
        <v>769</v>
      </c>
      <c r="B372" s="141" t="s">
        <v>679</v>
      </c>
      <c r="C372" s="142" t="s">
        <v>769</v>
      </c>
      <c r="D372" s="262">
        <v>198.95</v>
      </c>
      <c r="E372" s="262">
        <v>3351.25</v>
      </c>
      <c r="F372" s="143">
        <f t="shared" si="7"/>
        <v>1684.4684594119126</v>
      </c>
    </row>
    <row r="373" spans="1:6" customFormat="1" ht="12.75" customHeight="1" x14ac:dyDescent="0.2">
      <c r="A373" s="140" t="s">
        <v>770</v>
      </c>
      <c r="B373" s="141" t="s">
        <v>681</v>
      </c>
      <c r="C373" s="142" t="s">
        <v>770</v>
      </c>
      <c r="D373" s="262">
        <v>0</v>
      </c>
      <c r="E373" s="262">
        <v>0</v>
      </c>
      <c r="F373" s="143" t="str">
        <f t="shared" si="7"/>
        <v>-</v>
      </c>
    </row>
    <row r="374" spans="1:6" customFormat="1" ht="12.75" customHeight="1" x14ac:dyDescent="0.2">
      <c r="A374" s="140" t="s">
        <v>771</v>
      </c>
      <c r="B374" s="141" t="s">
        <v>683</v>
      </c>
      <c r="C374" s="142" t="s">
        <v>771</v>
      </c>
      <c r="D374" s="262">
        <v>0</v>
      </c>
      <c r="E374" s="262">
        <v>0</v>
      </c>
      <c r="F374" s="143" t="str">
        <f t="shared" si="7"/>
        <v>-</v>
      </c>
    </row>
    <row r="375" spans="1:6" customFormat="1" ht="12.75" customHeight="1" x14ac:dyDescent="0.2">
      <c r="A375" s="140" t="s">
        <v>772</v>
      </c>
      <c r="B375" s="141" t="s">
        <v>685</v>
      </c>
      <c r="C375" s="142" t="s">
        <v>772</v>
      </c>
      <c r="D375" s="262">
        <v>0</v>
      </c>
      <c r="E375" s="262">
        <v>0</v>
      </c>
      <c r="F375" s="143" t="str">
        <f t="shared" si="7"/>
        <v>-</v>
      </c>
    </row>
    <row r="376" spans="1:6" customFormat="1" ht="12.75" customHeight="1" x14ac:dyDescent="0.2">
      <c r="A376" s="140" t="s">
        <v>773</v>
      </c>
      <c r="B376" s="144" t="s">
        <v>687</v>
      </c>
      <c r="C376" s="142" t="s">
        <v>773</v>
      </c>
      <c r="D376" s="262">
        <v>41568.639999999999</v>
      </c>
      <c r="E376" s="262">
        <v>28185.07</v>
      </c>
      <c r="F376" s="143">
        <f t="shared" si="7"/>
        <v>67.803685663038294</v>
      </c>
    </row>
    <row r="377" spans="1:6" customFormat="1" ht="12.75" customHeight="1" x14ac:dyDescent="0.2">
      <c r="A377" s="140" t="s">
        <v>774</v>
      </c>
      <c r="B377" s="144" t="s">
        <v>689</v>
      </c>
      <c r="C377" s="142" t="s">
        <v>774</v>
      </c>
      <c r="D377" s="262">
        <v>0</v>
      </c>
      <c r="E377" s="262">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2">
        <v>0</v>
      </c>
      <c r="E379" s="262">
        <v>0</v>
      </c>
      <c r="F379" s="143" t="str">
        <f t="shared" si="7"/>
        <v>-</v>
      </c>
    </row>
    <row r="380" spans="1:6" customFormat="1" ht="12.75" customHeight="1" x14ac:dyDescent="0.2">
      <c r="A380" s="140" t="s">
        <v>778</v>
      </c>
      <c r="B380" s="141" t="s">
        <v>695</v>
      </c>
      <c r="C380" s="142" t="s">
        <v>778</v>
      </c>
      <c r="D380" s="262">
        <v>0</v>
      </c>
      <c r="E380" s="262">
        <v>0</v>
      </c>
      <c r="F380" s="143" t="str">
        <f t="shared" si="7"/>
        <v>-</v>
      </c>
    </row>
    <row r="381" spans="1:6" customFormat="1" ht="12.75" customHeight="1" x14ac:dyDescent="0.2">
      <c r="A381" s="140" t="s">
        <v>779</v>
      </c>
      <c r="B381" s="141" t="s">
        <v>697</v>
      </c>
      <c r="C381" s="142" t="s">
        <v>779</v>
      </c>
      <c r="D381" s="262">
        <v>0</v>
      </c>
      <c r="E381" s="262">
        <v>0</v>
      </c>
      <c r="F381" s="143" t="str">
        <f t="shared" si="7"/>
        <v>-</v>
      </c>
    </row>
    <row r="382" spans="1:6" customFormat="1" ht="12.75" customHeight="1" x14ac:dyDescent="0.2">
      <c r="A382" s="140" t="s">
        <v>780</v>
      </c>
      <c r="B382" s="144" t="s">
        <v>699</v>
      </c>
      <c r="C382" s="142" t="s">
        <v>780</v>
      </c>
      <c r="D382" s="262">
        <v>0</v>
      </c>
      <c r="E382" s="262">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2">
        <v>0</v>
      </c>
      <c r="E384" s="262">
        <v>0</v>
      </c>
      <c r="F384" s="143" t="str">
        <f t="shared" si="7"/>
        <v>-</v>
      </c>
    </row>
    <row r="385" spans="1:6" customFormat="1" ht="12.75" customHeight="1" x14ac:dyDescent="0.2">
      <c r="A385" s="140" t="s">
        <v>785</v>
      </c>
      <c r="B385" s="141" t="s">
        <v>705</v>
      </c>
      <c r="C385" s="142" t="s">
        <v>785</v>
      </c>
      <c r="D385" s="262">
        <v>0</v>
      </c>
      <c r="E385" s="262">
        <v>0</v>
      </c>
      <c r="F385" s="143" t="str">
        <f t="shared" si="7"/>
        <v>-</v>
      </c>
    </row>
    <row r="386" spans="1:6" customFormat="1" ht="12.75" customHeight="1" x14ac:dyDescent="0.2">
      <c r="A386" s="140" t="s">
        <v>786</v>
      </c>
      <c r="B386" s="141" t="s">
        <v>707</v>
      </c>
      <c r="C386" s="142" t="s">
        <v>786</v>
      </c>
      <c r="D386" s="262">
        <v>0</v>
      </c>
      <c r="E386" s="262">
        <v>0</v>
      </c>
      <c r="F386" s="143" t="str">
        <f t="shared" si="7"/>
        <v>-</v>
      </c>
    </row>
    <row r="387" spans="1:6" customFormat="1" ht="12.75" customHeight="1" x14ac:dyDescent="0.2">
      <c r="A387" s="140" t="s">
        <v>787</v>
      </c>
      <c r="B387" s="141" t="s">
        <v>709</v>
      </c>
      <c r="C387" s="142" t="s">
        <v>787</v>
      </c>
      <c r="D387" s="262">
        <v>0</v>
      </c>
      <c r="E387" s="262">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2">
        <v>0</v>
      </c>
      <c r="E389" s="262">
        <v>0</v>
      </c>
      <c r="F389" s="143" t="str">
        <f t="shared" si="7"/>
        <v>-</v>
      </c>
    </row>
    <row r="390" spans="1:6" customFormat="1" ht="12.75" customHeight="1" x14ac:dyDescent="0.2">
      <c r="A390" s="140" t="s">
        <v>792</v>
      </c>
      <c r="B390" s="141" t="s">
        <v>715</v>
      </c>
      <c r="C390" s="142" t="s">
        <v>792</v>
      </c>
      <c r="D390" s="262">
        <v>0</v>
      </c>
      <c r="E390" s="262">
        <v>0</v>
      </c>
      <c r="F390" s="143" t="str">
        <f t="shared" si="7"/>
        <v>-</v>
      </c>
    </row>
    <row r="391" spans="1:6" customFormat="1" ht="12.75" customHeight="1" x14ac:dyDescent="0.2">
      <c r="A391" s="140" t="s">
        <v>793</v>
      </c>
      <c r="B391" s="141" t="s">
        <v>794</v>
      </c>
      <c r="C391" s="142" t="s">
        <v>793</v>
      </c>
      <c r="D391" s="263">
        <f>SUM(D392:D395)</f>
        <v>820.39</v>
      </c>
      <c r="E391" s="263">
        <f>SUM(E392:E395)</f>
        <v>0</v>
      </c>
      <c r="F391" s="143">
        <f t="shared" si="7"/>
        <v>0</v>
      </c>
    </row>
    <row r="392" spans="1:6" customFormat="1" ht="12.75" customHeight="1" x14ac:dyDescent="0.2">
      <c r="A392" s="140" t="s">
        <v>795</v>
      </c>
      <c r="B392" s="141" t="s">
        <v>719</v>
      </c>
      <c r="C392" s="142" t="s">
        <v>795</v>
      </c>
      <c r="D392" s="262">
        <v>0</v>
      </c>
      <c r="E392" s="262">
        <v>0</v>
      </c>
      <c r="F392" s="143" t="str">
        <f t="shared" si="7"/>
        <v>-</v>
      </c>
    </row>
    <row r="393" spans="1:6" customFormat="1" ht="12.75" customHeight="1" x14ac:dyDescent="0.2">
      <c r="A393" s="140" t="s">
        <v>796</v>
      </c>
      <c r="B393" s="141" t="s">
        <v>721</v>
      </c>
      <c r="C393" s="142" t="s">
        <v>796</v>
      </c>
      <c r="D393" s="262">
        <v>820.39</v>
      </c>
      <c r="E393" s="262">
        <v>0</v>
      </c>
      <c r="F393" s="143">
        <f t="shared" si="7"/>
        <v>0</v>
      </c>
    </row>
    <row r="394" spans="1:6" customFormat="1" ht="12.75" customHeight="1" x14ac:dyDescent="0.2">
      <c r="A394" s="140" t="s">
        <v>797</v>
      </c>
      <c r="B394" s="141" t="s">
        <v>723</v>
      </c>
      <c r="C394" s="142" t="s">
        <v>797</v>
      </c>
      <c r="D394" s="262">
        <v>0</v>
      </c>
      <c r="E394" s="262">
        <v>0</v>
      </c>
      <c r="F394" s="143" t="str">
        <f t="shared" ref="F394:F418" si="8">IF(D394&lt;&gt;0,IF(E394/D394&gt;=100,"&gt;&gt;100",E394/D394*100),"-")</f>
        <v>-</v>
      </c>
    </row>
    <row r="395" spans="1:6" customFormat="1" ht="12.75" customHeight="1" x14ac:dyDescent="0.2">
      <c r="A395" s="140" t="s">
        <v>798</v>
      </c>
      <c r="B395" s="141" t="s">
        <v>725</v>
      </c>
      <c r="C395" s="142" t="s">
        <v>798</v>
      </c>
      <c r="D395" s="262">
        <v>0</v>
      </c>
      <c r="E395" s="262">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2">
        <v>0</v>
      </c>
      <c r="E398" s="262">
        <v>0</v>
      </c>
      <c r="F398" s="143" t="str">
        <f t="shared" si="8"/>
        <v>-</v>
      </c>
    </row>
    <row r="399" spans="1:6" customFormat="1" ht="12.75" customHeight="1" x14ac:dyDescent="0.2">
      <c r="A399" s="140" t="s">
        <v>804</v>
      </c>
      <c r="B399" s="141" t="s">
        <v>733</v>
      </c>
      <c r="C399" s="142" t="s">
        <v>804</v>
      </c>
      <c r="D399" s="262">
        <v>0</v>
      </c>
      <c r="E399" s="262">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2">
        <v>0</v>
      </c>
      <c r="E401" s="262">
        <v>0</v>
      </c>
      <c r="F401" s="143" t="str">
        <f t="shared" si="8"/>
        <v>-</v>
      </c>
    </row>
    <row r="402" spans="1:6" customFormat="1" ht="12.75" customHeight="1" x14ac:dyDescent="0.2">
      <c r="A402" s="140" t="s">
        <v>809</v>
      </c>
      <c r="B402" s="141" t="s">
        <v>810</v>
      </c>
      <c r="C402" s="142" t="s">
        <v>809</v>
      </c>
      <c r="D402" s="263">
        <f>SUM(D403:D406)</f>
        <v>0</v>
      </c>
      <c r="E402" s="263">
        <f>SUM(E403:E406)</f>
        <v>0</v>
      </c>
      <c r="F402" s="143" t="str">
        <f t="shared" si="8"/>
        <v>-</v>
      </c>
    </row>
    <row r="403" spans="1:6" customFormat="1" ht="12.75" customHeight="1" x14ac:dyDescent="0.2">
      <c r="A403" s="140" t="s">
        <v>811</v>
      </c>
      <c r="B403" s="141" t="s">
        <v>812</v>
      </c>
      <c r="C403" s="142" t="s">
        <v>811</v>
      </c>
      <c r="D403" s="262">
        <v>0</v>
      </c>
      <c r="E403" s="262">
        <v>0</v>
      </c>
      <c r="F403" s="143" t="str">
        <f t="shared" si="8"/>
        <v>-</v>
      </c>
    </row>
    <row r="404" spans="1:6" customFormat="1" ht="12.75" customHeight="1" x14ac:dyDescent="0.2">
      <c r="A404" s="140" t="s">
        <v>813</v>
      </c>
      <c r="B404" s="141" t="s">
        <v>814</v>
      </c>
      <c r="C404" s="142" t="s">
        <v>813</v>
      </c>
      <c r="D404" s="262">
        <v>0</v>
      </c>
      <c r="E404" s="262">
        <v>0</v>
      </c>
      <c r="F404" s="143" t="str">
        <f t="shared" si="8"/>
        <v>-</v>
      </c>
    </row>
    <row r="405" spans="1:6" customFormat="1" ht="12.75" customHeight="1" x14ac:dyDescent="0.2">
      <c r="A405" s="140" t="s">
        <v>815</v>
      </c>
      <c r="B405" s="141" t="s">
        <v>816</v>
      </c>
      <c r="C405" s="142" t="s">
        <v>815</v>
      </c>
      <c r="D405" s="262">
        <v>0</v>
      </c>
      <c r="E405" s="262">
        <v>0</v>
      </c>
      <c r="F405" s="143" t="str">
        <f t="shared" si="8"/>
        <v>-</v>
      </c>
    </row>
    <row r="406" spans="1:6" customFormat="1" ht="12.75" customHeight="1" x14ac:dyDescent="0.2">
      <c r="A406" s="140" t="s">
        <v>817</v>
      </c>
      <c r="B406" s="141" t="s">
        <v>818</v>
      </c>
      <c r="C406" s="142" t="s">
        <v>817</v>
      </c>
      <c r="D406" s="262">
        <v>0</v>
      </c>
      <c r="E406" s="262">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42838.03</v>
      </c>
      <c r="E408" s="263">
        <f>IF(E350&gt;=E298,E350-E298,0)</f>
        <v>31536.32</v>
      </c>
      <c r="F408" s="143">
        <f t="shared" si="8"/>
        <v>73.617577652380376</v>
      </c>
    </row>
    <row r="409" spans="1:6" customFormat="1" ht="12.75" customHeight="1" x14ac:dyDescent="0.2">
      <c r="A409" s="140" t="s">
        <v>823</v>
      </c>
      <c r="B409" s="141" t="s">
        <v>824</v>
      </c>
      <c r="C409" s="142" t="s">
        <v>823</v>
      </c>
      <c r="D409" s="262">
        <v>0</v>
      </c>
      <c r="E409" s="262">
        <v>0</v>
      </c>
      <c r="F409" s="143" t="str">
        <f t="shared" si="8"/>
        <v>-</v>
      </c>
    </row>
    <row r="410" spans="1:6" customFormat="1" ht="12.75" customHeight="1" x14ac:dyDescent="0.2">
      <c r="A410" s="140" t="s">
        <v>825</v>
      </c>
      <c r="B410" s="141" t="s">
        <v>826</v>
      </c>
      <c r="C410" s="142" t="s">
        <v>825</v>
      </c>
      <c r="D410" s="262">
        <v>22159.52</v>
      </c>
      <c r="E410" s="262">
        <v>0</v>
      </c>
      <c r="F410" s="143">
        <f t="shared" si="8"/>
        <v>0</v>
      </c>
    </row>
    <row r="411" spans="1:6" customFormat="1" ht="12.75" customHeight="1" x14ac:dyDescent="0.2">
      <c r="A411" s="140" t="s">
        <v>827</v>
      </c>
      <c r="B411" s="141" t="s">
        <v>828</v>
      </c>
      <c r="C411" s="142" t="s">
        <v>827</v>
      </c>
      <c r="D411" s="262">
        <v>0</v>
      </c>
      <c r="E411" s="262">
        <v>0</v>
      </c>
      <c r="F411" s="143" t="str">
        <f t="shared" si="8"/>
        <v>-</v>
      </c>
    </row>
    <row r="412" spans="1:6" customFormat="1" ht="12.75" customHeight="1" x14ac:dyDescent="0.2">
      <c r="A412" s="140"/>
      <c r="B412" s="141" t="s">
        <v>829</v>
      </c>
      <c r="C412" s="142" t="s">
        <v>830</v>
      </c>
      <c r="D412" s="263">
        <f>D6+D298</f>
        <v>2241069.2999999998</v>
      </c>
      <c r="E412" s="263">
        <f>E6+E298</f>
        <v>2652516.1999999997</v>
      </c>
      <c r="F412" s="143">
        <f t="shared" si="8"/>
        <v>118.3594010234311</v>
      </c>
    </row>
    <row r="413" spans="1:6" customFormat="1" ht="12.75" customHeight="1" x14ac:dyDescent="0.2">
      <c r="A413" s="140"/>
      <c r="B413" s="141" t="s">
        <v>831</v>
      </c>
      <c r="C413" s="142" t="s">
        <v>832</v>
      </c>
      <c r="D413" s="263">
        <f>D289+D350</f>
        <v>2233933.88</v>
      </c>
      <c r="E413" s="263">
        <f>E289+E350</f>
        <v>2664787.65</v>
      </c>
      <c r="F413" s="143">
        <f t="shared" si="8"/>
        <v>119.28677360853671</v>
      </c>
    </row>
    <row r="414" spans="1:6" customFormat="1" ht="12.75" customHeight="1" x14ac:dyDescent="0.2">
      <c r="A414" s="140"/>
      <c r="B414" s="141" t="s">
        <v>833</v>
      </c>
      <c r="C414" s="142" t="s">
        <v>834</v>
      </c>
      <c r="D414" s="263">
        <f>IF(D412&gt;=D413,D412-D413,0)</f>
        <v>7135.4199999999255</v>
      </c>
      <c r="E414" s="263">
        <f>IF(E412&gt;=E413,E412-E413,0)</f>
        <v>0</v>
      </c>
      <c r="F414" s="143">
        <f t="shared" si="8"/>
        <v>0</v>
      </c>
    </row>
    <row r="415" spans="1:6" customFormat="1" ht="12.75" customHeight="1" x14ac:dyDescent="0.2">
      <c r="A415" s="140"/>
      <c r="B415" s="141" t="s">
        <v>835</v>
      </c>
      <c r="C415" s="142" t="s">
        <v>836</v>
      </c>
      <c r="D415" s="263">
        <f>IF(D413&gt;=D412,D413-D412,0)</f>
        <v>0</v>
      </c>
      <c r="E415" s="263">
        <f>IF(E413&gt;=E412,E413-E412,0)</f>
        <v>12271.450000000186</v>
      </c>
      <c r="F415" s="143" t="str">
        <f t="shared" si="8"/>
        <v>-</v>
      </c>
    </row>
    <row r="416" spans="1:6" customFormat="1" ht="12.75" customHeight="1" x14ac:dyDescent="0.2">
      <c r="A416" s="151" t="s">
        <v>837</v>
      </c>
      <c r="B416" s="144" t="s">
        <v>838</v>
      </c>
      <c r="C416" s="152" t="s">
        <v>839</v>
      </c>
      <c r="D416" s="263">
        <f>IF(D292-D293+D409-D410&gt;=0,D292-D293+D409-D410,0)</f>
        <v>6112.1899999999987</v>
      </c>
      <c r="E416" s="263">
        <f>IF(E292-E293+E409-E410&gt;=0,E292-E293+E409-E410,0)</f>
        <v>13247.61</v>
      </c>
      <c r="F416" s="143">
        <f t="shared" si="8"/>
        <v>216.74080812278419</v>
      </c>
    </row>
    <row r="417" spans="1:6" customFormat="1" ht="12.75" customHeight="1" x14ac:dyDescent="0.2">
      <c r="A417" s="151" t="s">
        <v>837</v>
      </c>
      <c r="B417" s="141" t="s">
        <v>840</v>
      </c>
      <c r="C417" s="152" t="s">
        <v>841</v>
      </c>
      <c r="D417" s="263">
        <f>IF(D293-D292+D410-D409&gt;=0,D293-D292+D410-D409,0)</f>
        <v>0</v>
      </c>
      <c r="E417" s="263">
        <f>IF(E293-E292+E410-E409&gt;=0,E293-E292+E410-E409,0)</f>
        <v>0</v>
      </c>
      <c r="F417" s="143" t="str">
        <f t="shared" si="8"/>
        <v>-</v>
      </c>
    </row>
    <row r="418" spans="1:6" customFormat="1" ht="12.75" customHeight="1" x14ac:dyDescent="0.2">
      <c r="A418" s="147" t="s">
        <v>842</v>
      </c>
      <c r="B418" s="148" t="s">
        <v>843</v>
      </c>
      <c r="C418" s="149" t="s">
        <v>844</v>
      </c>
      <c r="D418" s="266">
        <f>D294+D411</f>
        <v>70480.98</v>
      </c>
      <c r="E418" s="266">
        <f>E294+E411</f>
        <v>74706.820000000007</v>
      </c>
      <c r="F418" s="150">
        <f t="shared" si="8"/>
        <v>105.99571685864755</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2">
        <v>0</v>
      </c>
      <c r="E423" s="262">
        <v>0</v>
      </c>
      <c r="F423" s="143" t="str">
        <f t="shared" si="9"/>
        <v>-</v>
      </c>
    </row>
    <row r="424" spans="1:6" customFormat="1" ht="12.75" customHeight="1" x14ac:dyDescent="0.2">
      <c r="A424" s="140" t="s">
        <v>854</v>
      </c>
      <c r="B424" s="141" t="s">
        <v>855</v>
      </c>
      <c r="C424" s="142" t="s">
        <v>854</v>
      </c>
      <c r="D424" s="262">
        <v>0</v>
      </c>
      <c r="E424" s="262">
        <v>0</v>
      </c>
      <c r="F424" s="143" t="str">
        <f t="shared" si="9"/>
        <v>-</v>
      </c>
    </row>
    <row r="425" spans="1:6" customFormat="1" ht="12.75" customHeight="1" x14ac:dyDescent="0.2">
      <c r="A425" s="140" t="s">
        <v>856</v>
      </c>
      <c r="B425" s="141" t="s">
        <v>857</v>
      </c>
      <c r="C425" s="142" t="s">
        <v>856</v>
      </c>
      <c r="D425" s="262">
        <v>0</v>
      </c>
      <c r="E425" s="262">
        <v>0</v>
      </c>
      <c r="F425" s="143" t="str">
        <f t="shared" si="9"/>
        <v>-</v>
      </c>
    </row>
    <row r="426" spans="1:6" customFormat="1" ht="12.75" customHeight="1" x14ac:dyDescent="0.2">
      <c r="A426" s="140" t="s">
        <v>858</v>
      </c>
      <c r="B426" s="141" t="s">
        <v>859</v>
      </c>
      <c r="C426" s="142" t="s">
        <v>858</v>
      </c>
      <c r="D426" s="262">
        <v>0</v>
      </c>
      <c r="E426" s="262">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2">
        <v>0</v>
      </c>
      <c r="E428" s="262">
        <v>0</v>
      </c>
      <c r="F428" s="143" t="str">
        <f t="shared" si="9"/>
        <v>-</v>
      </c>
    </row>
    <row r="429" spans="1:6" customFormat="1" ht="24" customHeight="1" x14ac:dyDescent="0.2">
      <c r="A429" s="140" t="s">
        <v>864</v>
      </c>
      <c r="B429" s="144" t="s">
        <v>865</v>
      </c>
      <c r="C429" s="142" t="s">
        <v>864</v>
      </c>
      <c r="D429" s="262">
        <v>0</v>
      </c>
      <c r="E429" s="262">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2">
        <v>0</v>
      </c>
      <c r="E431" s="262">
        <v>0</v>
      </c>
      <c r="F431" s="143" t="str">
        <f t="shared" si="9"/>
        <v>-</v>
      </c>
    </row>
    <row r="432" spans="1:6" customFormat="1" ht="12.75" customHeight="1" x14ac:dyDescent="0.2">
      <c r="A432" s="140" t="s">
        <v>870</v>
      </c>
      <c r="B432" s="141" t="s">
        <v>871</v>
      </c>
      <c r="C432" s="142" t="s">
        <v>870</v>
      </c>
      <c r="D432" s="262">
        <v>0</v>
      </c>
      <c r="E432" s="262">
        <v>0</v>
      </c>
      <c r="F432" s="143" t="str">
        <f t="shared" si="9"/>
        <v>-</v>
      </c>
    </row>
    <row r="433" spans="1:6" customFormat="1" ht="12.75" customHeight="1" x14ac:dyDescent="0.2">
      <c r="A433" s="140" t="s">
        <v>872</v>
      </c>
      <c r="B433" s="141" t="s">
        <v>873</v>
      </c>
      <c r="C433" s="142" t="s">
        <v>872</v>
      </c>
      <c r="D433" s="262">
        <v>0</v>
      </c>
      <c r="E433" s="262">
        <v>0</v>
      </c>
      <c r="F433" s="143" t="str">
        <f t="shared" si="9"/>
        <v>-</v>
      </c>
    </row>
    <row r="434" spans="1:6" customFormat="1" ht="24" customHeight="1" x14ac:dyDescent="0.2">
      <c r="A434" s="140" t="s">
        <v>874</v>
      </c>
      <c r="B434" s="144" t="s">
        <v>875</v>
      </c>
      <c r="C434" s="142" t="s">
        <v>874</v>
      </c>
      <c r="D434" s="262">
        <v>0</v>
      </c>
      <c r="E434" s="262">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2">
        <v>0</v>
      </c>
      <c r="E436" s="262">
        <v>0</v>
      </c>
      <c r="F436" s="143" t="str">
        <f t="shared" si="9"/>
        <v>-</v>
      </c>
    </row>
    <row r="437" spans="1:6" customFormat="1" ht="24" customHeight="1" x14ac:dyDescent="0.2">
      <c r="A437" s="140" t="s">
        <v>880</v>
      </c>
      <c r="B437" s="141" t="s">
        <v>881</v>
      </c>
      <c r="C437" s="142" t="s">
        <v>880</v>
      </c>
      <c r="D437" s="262">
        <v>0</v>
      </c>
      <c r="E437" s="262">
        <v>0</v>
      </c>
      <c r="F437" s="143" t="str">
        <f t="shared" si="9"/>
        <v>-</v>
      </c>
    </row>
    <row r="438" spans="1:6" customFormat="1" ht="24" customHeight="1" x14ac:dyDescent="0.2">
      <c r="A438" s="140" t="s">
        <v>882</v>
      </c>
      <c r="B438" s="141" t="s">
        <v>883</v>
      </c>
      <c r="C438" s="142" t="s">
        <v>882</v>
      </c>
      <c r="D438" s="262">
        <v>0</v>
      </c>
      <c r="E438" s="262">
        <v>0</v>
      </c>
      <c r="F438" s="143" t="str">
        <f t="shared" si="9"/>
        <v>-</v>
      </c>
    </row>
    <row r="439" spans="1:6" customFormat="1" ht="12.75" customHeight="1" x14ac:dyDescent="0.2">
      <c r="A439" s="140" t="s">
        <v>884</v>
      </c>
      <c r="B439" s="141" t="s">
        <v>885</v>
      </c>
      <c r="C439" s="142" t="s">
        <v>884</v>
      </c>
      <c r="D439" s="262">
        <v>0</v>
      </c>
      <c r="E439" s="262">
        <v>0</v>
      </c>
      <c r="F439" s="143" t="str">
        <f t="shared" si="9"/>
        <v>-</v>
      </c>
    </row>
    <row r="440" spans="1:6" customFormat="1" ht="12.75" customHeight="1" x14ac:dyDescent="0.2">
      <c r="A440" s="140" t="s">
        <v>886</v>
      </c>
      <c r="B440" s="141" t="s">
        <v>887</v>
      </c>
      <c r="C440" s="142" t="s">
        <v>886</v>
      </c>
      <c r="D440" s="262">
        <v>0</v>
      </c>
      <c r="E440" s="262">
        <v>0</v>
      </c>
      <c r="F440" s="143" t="str">
        <f t="shared" si="9"/>
        <v>-</v>
      </c>
    </row>
    <row r="441" spans="1:6" customFormat="1" ht="12.75" customHeight="1" x14ac:dyDescent="0.2">
      <c r="A441" s="140" t="s">
        <v>888</v>
      </c>
      <c r="B441" s="141" t="s">
        <v>889</v>
      </c>
      <c r="C441" s="142" t="s">
        <v>888</v>
      </c>
      <c r="D441" s="262">
        <v>0</v>
      </c>
      <c r="E441" s="262">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2">
        <v>0</v>
      </c>
      <c r="E443" s="262">
        <v>0</v>
      </c>
      <c r="F443" s="143" t="str">
        <f t="shared" si="9"/>
        <v>-</v>
      </c>
    </row>
    <row r="444" spans="1:6" customFormat="1" ht="12.75" customHeight="1" x14ac:dyDescent="0.2">
      <c r="A444" s="140" t="s">
        <v>894</v>
      </c>
      <c r="B444" s="141" t="s">
        <v>895</v>
      </c>
      <c r="C444" s="142" t="s">
        <v>894</v>
      </c>
      <c r="D444" s="262">
        <v>0</v>
      </c>
      <c r="E444" s="262">
        <v>0</v>
      </c>
      <c r="F444" s="143" t="str">
        <f t="shared" si="9"/>
        <v>-</v>
      </c>
    </row>
    <row r="445" spans="1:6" customFormat="1" ht="12.75" customHeight="1" x14ac:dyDescent="0.2">
      <c r="A445" s="140" t="s">
        <v>896</v>
      </c>
      <c r="B445" s="141" t="s">
        <v>897</v>
      </c>
      <c r="C445" s="142" t="s">
        <v>896</v>
      </c>
      <c r="D445" s="262">
        <v>0</v>
      </c>
      <c r="E445" s="262">
        <v>0</v>
      </c>
      <c r="F445" s="143" t="str">
        <f t="shared" si="9"/>
        <v>-</v>
      </c>
    </row>
    <row r="446" spans="1:6" customFormat="1" ht="12.75" customHeight="1" x14ac:dyDescent="0.2">
      <c r="A446" s="140" t="s">
        <v>898</v>
      </c>
      <c r="B446" s="141" t="s">
        <v>899</v>
      </c>
      <c r="C446" s="142" t="s">
        <v>898</v>
      </c>
      <c r="D446" s="262">
        <v>0</v>
      </c>
      <c r="E446" s="262">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2">
        <v>0</v>
      </c>
      <c r="E448" s="262">
        <v>0</v>
      </c>
      <c r="F448" s="143" t="str">
        <f t="shared" si="9"/>
        <v>-</v>
      </c>
    </row>
    <row r="449" spans="1:6" customFormat="1" ht="12.75" customHeight="1" x14ac:dyDescent="0.2">
      <c r="A449" s="140" t="s">
        <v>904</v>
      </c>
      <c r="B449" s="141" t="s">
        <v>905</v>
      </c>
      <c r="C449" s="142" t="s">
        <v>904</v>
      </c>
      <c r="D449" s="262">
        <v>0</v>
      </c>
      <c r="E449" s="262">
        <v>0</v>
      </c>
      <c r="F449" s="143" t="str">
        <f t="shared" si="9"/>
        <v>-</v>
      </c>
    </row>
    <row r="450" spans="1:6" customFormat="1" ht="12.75" customHeight="1" x14ac:dyDescent="0.2">
      <c r="A450" s="140" t="s">
        <v>906</v>
      </c>
      <c r="B450" s="141" t="s">
        <v>907</v>
      </c>
      <c r="C450" s="142" t="s">
        <v>906</v>
      </c>
      <c r="D450" s="262">
        <v>0</v>
      </c>
      <c r="E450" s="262">
        <v>0</v>
      </c>
      <c r="F450" s="143" t="str">
        <f t="shared" si="9"/>
        <v>-</v>
      </c>
    </row>
    <row r="451" spans="1:6" customFormat="1" ht="12.75" customHeight="1" x14ac:dyDescent="0.2">
      <c r="A451" s="140" t="s">
        <v>908</v>
      </c>
      <c r="B451" s="141" t="s">
        <v>909</v>
      </c>
      <c r="C451" s="142" t="s">
        <v>908</v>
      </c>
      <c r="D451" s="262">
        <v>0</v>
      </c>
      <c r="E451" s="262">
        <v>0</v>
      </c>
      <c r="F451" s="143" t="str">
        <f t="shared" si="9"/>
        <v>-</v>
      </c>
    </row>
    <row r="452" spans="1:6" customFormat="1" ht="12.75" customHeight="1" x14ac:dyDescent="0.2">
      <c r="A452" s="140" t="s">
        <v>910</v>
      </c>
      <c r="B452" s="141" t="s">
        <v>911</v>
      </c>
      <c r="C452" s="142" t="s">
        <v>910</v>
      </c>
      <c r="D452" s="262">
        <v>0</v>
      </c>
      <c r="E452" s="262">
        <v>0</v>
      </c>
      <c r="F452" s="143" t="str">
        <f t="shared" si="9"/>
        <v>-</v>
      </c>
    </row>
    <row r="453" spans="1:6" customFormat="1" ht="24" customHeight="1" x14ac:dyDescent="0.2">
      <c r="A453" s="140" t="s">
        <v>912</v>
      </c>
      <c r="B453" s="141" t="s">
        <v>913</v>
      </c>
      <c r="C453" s="142" t="s">
        <v>912</v>
      </c>
      <c r="D453" s="262">
        <v>0</v>
      </c>
      <c r="E453" s="262">
        <v>0</v>
      </c>
      <c r="F453" s="143" t="str">
        <f t="shared" si="9"/>
        <v>-</v>
      </c>
    </row>
    <row r="454" spans="1:6" customFormat="1" ht="24" customHeight="1" x14ac:dyDescent="0.2">
      <c r="A454" s="140" t="s">
        <v>914</v>
      </c>
      <c r="B454" s="144" t="s">
        <v>915</v>
      </c>
      <c r="C454" s="142" t="s">
        <v>914</v>
      </c>
      <c r="D454" s="262">
        <v>0</v>
      </c>
      <c r="E454" s="262">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2">
        <v>0</v>
      </c>
      <c r="E456" s="262">
        <v>0</v>
      </c>
      <c r="F456" s="143" t="str">
        <f t="shared" si="9"/>
        <v>-</v>
      </c>
    </row>
    <row r="457" spans="1:6" customFormat="1" ht="24" customHeight="1" x14ac:dyDescent="0.2">
      <c r="A457" s="140" t="s">
        <v>920</v>
      </c>
      <c r="B457" s="144" t="s">
        <v>921</v>
      </c>
      <c r="C457" s="142" t="s">
        <v>920</v>
      </c>
      <c r="D457" s="262">
        <v>0</v>
      </c>
      <c r="E457" s="262">
        <v>0</v>
      </c>
      <c r="F457" s="143" t="str">
        <f t="shared" si="9"/>
        <v>-</v>
      </c>
    </row>
    <row r="458" spans="1:6" customFormat="1" ht="12.75" customHeight="1" x14ac:dyDescent="0.2">
      <c r="A458" s="140" t="s">
        <v>922</v>
      </c>
      <c r="B458" s="144" t="s">
        <v>923</v>
      </c>
      <c r="C458" s="142" t="s">
        <v>922</v>
      </c>
      <c r="D458" s="262">
        <v>0</v>
      </c>
      <c r="E458" s="262">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2">
        <v>0</v>
      </c>
      <c r="E461" s="262">
        <v>0</v>
      </c>
      <c r="F461" s="143" t="str">
        <f t="shared" si="9"/>
        <v>-</v>
      </c>
    </row>
    <row r="462" spans="1:6" customFormat="1" ht="12.75" customHeight="1" x14ac:dyDescent="0.2">
      <c r="A462" s="140" t="s">
        <v>930</v>
      </c>
      <c r="B462" s="141" t="s">
        <v>931</v>
      </c>
      <c r="C462" s="142" t="s">
        <v>930</v>
      </c>
      <c r="D462" s="262">
        <v>0</v>
      </c>
      <c r="E462" s="262">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2">
        <v>0</v>
      </c>
      <c r="E464" s="262">
        <v>0</v>
      </c>
      <c r="F464" s="143" t="str">
        <f t="shared" si="9"/>
        <v>-</v>
      </c>
    </row>
    <row r="465" spans="1:6" customFormat="1" ht="12.75" customHeight="1" x14ac:dyDescent="0.2">
      <c r="A465" s="140" t="s">
        <v>936</v>
      </c>
      <c r="B465" s="141" t="s">
        <v>937</v>
      </c>
      <c r="C465" s="142" t="s">
        <v>936</v>
      </c>
      <c r="D465" s="262">
        <v>0</v>
      </c>
      <c r="E465" s="262">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2">
        <v>0</v>
      </c>
      <c r="E467" s="262">
        <v>0</v>
      </c>
      <c r="F467" s="143" t="str">
        <f t="shared" si="9"/>
        <v>-</v>
      </c>
    </row>
    <row r="468" spans="1:6" customFormat="1" ht="12.75" customHeight="1" x14ac:dyDescent="0.2">
      <c r="A468" s="140" t="s">
        <v>942</v>
      </c>
      <c r="B468" s="141" t="s">
        <v>943</v>
      </c>
      <c r="C468" s="142" t="s">
        <v>942</v>
      </c>
      <c r="D468" s="262">
        <v>0</v>
      </c>
      <c r="E468" s="262">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2">
        <v>0</v>
      </c>
      <c r="E470" s="262">
        <v>0</v>
      </c>
      <c r="F470" s="143" t="str">
        <f t="shared" si="9"/>
        <v>-</v>
      </c>
    </row>
    <row r="471" spans="1:6" customFormat="1" ht="12.75" customHeight="1" x14ac:dyDescent="0.2">
      <c r="A471" s="140" t="s">
        <v>948</v>
      </c>
      <c r="B471" s="141" t="s">
        <v>949</v>
      </c>
      <c r="C471" s="142" t="s">
        <v>948</v>
      </c>
      <c r="D471" s="262">
        <v>0</v>
      </c>
      <c r="E471" s="262">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2">
        <v>0</v>
      </c>
      <c r="E474" s="262">
        <v>0</v>
      </c>
      <c r="F474" s="143" t="str">
        <f t="shared" si="9"/>
        <v>-</v>
      </c>
    </row>
    <row r="475" spans="1:6" customFormat="1" ht="12.75" customHeight="1" x14ac:dyDescent="0.2">
      <c r="A475" s="140" t="s">
        <v>956</v>
      </c>
      <c r="B475" s="141" t="s">
        <v>957</v>
      </c>
      <c r="C475" s="142" t="s">
        <v>956</v>
      </c>
      <c r="D475" s="262">
        <v>0</v>
      </c>
      <c r="E475" s="262">
        <v>0</v>
      </c>
      <c r="F475" s="143" t="str">
        <f t="shared" si="9"/>
        <v>-</v>
      </c>
    </row>
    <row r="476" spans="1:6" customFormat="1" ht="12.75" customHeight="1" x14ac:dyDescent="0.2">
      <c r="A476" s="140" t="s">
        <v>958</v>
      </c>
      <c r="B476" s="141" t="s">
        <v>959</v>
      </c>
      <c r="C476" s="142" t="s">
        <v>958</v>
      </c>
      <c r="D476" s="262">
        <v>0</v>
      </c>
      <c r="E476" s="262">
        <v>0</v>
      </c>
      <c r="F476" s="143" t="str">
        <f t="shared" si="9"/>
        <v>-</v>
      </c>
    </row>
    <row r="477" spans="1:6" customFormat="1" ht="24" customHeight="1" x14ac:dyDescent="0.2">
      <c r="A477" s="140" t="s">
        <v>960</v>
      </c>
      <c r="B477" s="144" t="s">
        <v>961</v>
      </c>
      <c r="C477" s="142" t="s">
        <v>960</v>
      </c>
      <c r="D477" s="262">
        <v>0</v>
      </c>
      <c r="E477" s="262">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2">
        <v>0</v>
      </c>
      <c r="E479" s="262">
        <v>0</v>
      </c>
      <c r="F479" s="143" t="str">
        <f t="shared" si="9"/>
        <v>-</v>
      </c>
    </row>
    <row r="480" spans="1:6" customFormat="1" ht="12.75" customHeight="1" x14ac:dyDescent="0.2">
      <c r="A480" s="140" t="s">
        <v>966</v>
      </c>
      <c r="B480" s="141" t="s">
        <v>967</v>
      </c>
      <c r="C480" s="142" t="s">
        <v>966</v>
      </c>
      <c r="D480" s="262">
        <v>0</v>
      </c>
      <c r="E480" s="262">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2">
        <v>0</v>
      </c>
      <c r="E482" s="262">
        <v>0</v>
      </c>
      <c r="F482" s="143" t="str">
        <f t="shared" si="9"/>
        <v>-</v>
      </c>
    </row>
    <row r="483" spans="1:6" customFormat="1" ht="12.75" customHeight="1" x14ac:dyDescent="0.2">
      <c r="A483" s="140" t="s">
        <v>972</v>
      </c>
      <c r="B483" s="141" t="s">
        <v>973</v>
      </c>
      <c r="C483" s="142" t="s">
        <v>972</v>
      </c>
      <c r="D483" s="262">
        <v>0</v>
      </c>
      <c r="E483" s="262">
        <v>0</v>
      </c>
      <c r="F483" s="143" t="str">
        <f t="shared" si="9"/>
        <v>-</v>
      </c>
    </row>
    <row r="484" spans="1:6" customFormat="1" ht="12.75" customHeight="1" x14ac:dyDescent="0.2">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2">
        <v>0</v>
      </c>
      <c r="E486" s="262">
        <v>0</v>
      </c>
      <c r="F486" s="143" t="str">
        <f t="shared" si="10"/>
        <v>-</v>
      </c>
    </row>
    <row r="487" spans="1:6" customFormat="1" ht="12.75" customHeight="1" x14ac:dyDescent="0.2">
      <c r="A487" s="140" t="s">
        <v>980</v>
      </c>
      <c r="B487" s="141" t="s">
        <v>981</v>
      </c>
      <c r="C487" s="142" t="s">
        <v>980</v>
      </c>
      <c r="D487" s="262">
        <v>0</v>
      </c>
      <c r="E487" s="262">
        <v>0</v>
      </c>
      <c r="F487" s="143" t="str">
        <f t="shared" si="10"/>
        <v>-</v>
      </c>
    </row>
    <row r="488" spans="1:6" customFormat="1" ht="12.75" customHeight="1" x14ac:dyDescent="0.2">
      <c r="A488" s="140" t="s">
        <v>982</v>
      </c>
      <c r="B488" s="141" t="s">
        <v>983</v>
      </c>
      <c r="C488" s="142" t="s">
        <v>982</v>
      </c>
      <c r="D488" s="262">
        <v>0</v>
      </c>
      <c r="E488" s="262">
        <v>0</v>
      </c>
      <c r="F488" s="143" t="str">
        <f t="shared" si="10"/>
        <v>-</v>
      </c>
    </row>
    <row r="489" spans="1:6" customFormat="1" ht="12.75" customHeight="1" x14ac:dyDescent="0.2">
      <c r="A489" s="140" t="s">
        <v>984</v>
      </c>
      <c r="B489" s="141" t="s">
        <v>985</v>
      </c>
      <c r="C489" s="142" t="s">
        <v>984</v>
      </c>
      <c r="D489" s="262">
        <v>0</v>
      </c>
      <c r="E489" s="262">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2">
        <v>0</v>
      </c>
      <c r="E491" s="262">
        <v>0</v>
      </c>
      <c r="F491" s="143" t="str">
        <f t="shared" si="10"/>
        <v>-</v>
      </c>
    </row>
    <row r="492" spans="1:6" customFormat="1" ht="12.75" customHeight="1" x14ac:dyDescent="0.2">
      <c r="A492" s="140" t="s">
        <v>990</v>
      </c>
      <c r="B492" s="141" t="s">
        <v>991</v>
      </c>
      <c r="C492" s="142" t="s">
        <v>990</v>
      </c>
      <c r="D492" s="262">
        <v>0</v>
      </c>
      <c r="E492" s="262">
        <v>0</v>
      </c>
      <c r="F492" s="143" t="str">
        <f t="shared" si="10"/>
        <v>-</v>
      </c>
    </row>
    <row r="493" spans="1:6" customFormat="1" ht="12.75" customHeight="1" x14ac:dyDescent="0.2">
      <c r="A493" s="140" t="s">
        <v>992</v>
      </c>
      <c r="B493" s="141" t="s">
        <v>993</v>
      </c>
      <c r="C493" s="142" t="s">
        <v>992</v>
      </c>
      <c r="D493" s="262">
        <v>0</v>
      </c>
      <c r="E493" s="262">
        <v>0</v>
      </c>
      <c r="F493" s="143" t="str">
        <f t="shared" si="10"/>
        <v>-</v>
      </c>
    </row>
    <row r="494" spans="1:6" customFormat="1" ht="12.75" customHeight="1" x14ac:dyDescent="0.2">
      <c r="A494" s="140" t="s">
        <v>994</v>
      </c>
      <c r="B494" s="141" t="s">
        <v>995</v>
      </c>
      <c r="C494" s="142" t="s">
        <v>994</v>
      </c>
      <c r="D494" s="262">
        <v>0</v>
      </c>
      <c r="E494" s="262">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2">
        <v>0</v>
      </c>
      <c r="E496" s="262">
        <v>0</v>
      </c>
      <c r="F496" s="143" t="str">
        <f t="shared" si="10"/>
        <v>-</v>
      </c>
    </row>
    <row r="497" spans="1:6" customFormat="1" ht="12.75" customHeight="1" x14ac:dyDescent="0.2">
      <c r="A497" s="140" t="s">
        <v>1000</v>
      </c>
      <c r="B497" s="141" t="s">
        <v>1001</v>
      </c>
      <c r="C497" s="142" t="s">
        <v>1000</v>
      </c>
      <c r="D497" s="262">
        <v>0</v>
      </c>
      <c r="E497" s="262">
        <v>0</v>
      </c>
      <c r="F497" s="143" t="str">
        <f t="shared" si="10"/>
        <v>-</v>
      </c>
    </row>
    <row r="498" spans="1:6" customFormat="1" ht="24" customHeight="1" x14ac:dyDescent="0.2">
      <c r="A498" s="140" t="s">
        <v>1002</v>
      </c>
      <c r="B498" s="141" t="s">
        <v>1003</v>
      </c>
      <c r="C498" s="142" t="s">
        <v>1002</v>
      </c>
      <c r="D498" s="262">
        <v>0</v>
      </c>
      <c r="E498" s="262">
        <v>0</v>
      </c>
      <c r="F498" s="143" t="str">
        <f t="shared" si="10"/>
        <v>-</v>
      </c>
    </row>
    <row r="499" spans="1:6" customFormat="1" ht="12.75" customHeight="1" x14ac:dyDescent="0.2">
      <c r="A499" s="140" t="s">
        <v>1004</v>
      </c>
      <c r="B499" s="141" t="s">
        <v>1005</v>
      </c>
      <c r="C499" s="142" t="s">
        <v>1004</v>
      </c>
      <c r="D499" s="262">
        <v>0</v>
      </c>
      <c r="E499" s="262">
        <v>0</v>
      </c>
      <c r="F499" s="143" t="str">
        <f t="shared" si="10"/>
        <v>-</v>
      </c>
    </row>
    <row r="500" spans="1:6" customFormat="1" ht="12.75" customHeight="1" x14ac:dyDescent="0.2">
      <c r="A500" s="140" t="s">
        <v>1006</v>
      </c>
      <c r="B500" s="141" t="s">
        <v>1007</v>
      </c>
      <c r="C500" s="142" t="s">
        <v>1006</v>
      </c>
      <c r="D500" s="262">
        <v>0</v>
      </c>
      <c r="E500" s="262">
        <v>0</v>
      </c>
      <c r="F500" s="143" t="str">
        <f t="shared" si="10"/>
        <v>-</v>
      </c>
    </row>
    <row r="501" spans="1:6" customFormat="1" ht="12.75" customHeight="1" x14ac:dyDescent="0.2">
      <c r="A501" s="140" t="s">
        <v>1008</v>
      </c>
      <c r="B501" s="141" t="s">
        <v>1009</v>
      </c>
      <c r="C501" s="142" t="s">
        <v>1008</v>
      </c>
      <c r="D501" s="262">
        <v>0</v>
      </c>
      <c r="E501" s="262">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2">
        <v>0</v>
      </c>
      <c r="E503" s="262">
        <v>0</v>
      </c>
      <c r="F503" s="143" t="str">
        <f t="shared" si="10"/>
        <v>-</v>
      </c>
    </row>
    <row r="504" spans="1:6" customFormat="1" ht="12.75" customHeight="1" x14ac:dyDescent="0.2">
      <c r="A504" s="140" t="s">
        <v>1014</v>
      </c>
      <c r="B504" s="141" t="s">
        <v>1015</v>
      </c>
      <c r="C504" s="142" t="s">
        <v>1014</v>
      </c>
      <c r="D504" s="262">
        <v>0</v>
      </c>
      <c r="E504" s="262">
        <v>0</v>
      </c>
      <c r="F504" s="143" t="str">
        <f t="shared" si="10"/>
        <v>-</v>
      </c>
    </row>
    <row r="505" spans="1:6" customFormat="1" ht="12.75" customHeight="1" x14ac:dyDescent="0.2">
      <c r="A505" s="140" t="s">
        <v>1016</v>
      </c>
      <c r="B505" s="141" t="s">
        <v>1017</v>
      </c>
      <c r="C505" s="142" t="s">
        <v>1016</v>
      </c>
      <c r="D505" s="262">
        <v>0</v>
      </c>
      <c r="E505" s="262">
        <v>0</v>
      </c>
      <c r="F505" s="143" t="str">
        <f t="shared" si="10"/>
        <v>-</v>
      </c>
    </row>
    <row r="506" spans="1:6" customFormat="1" ht="12.75" customHeight="1" x14ac:dyDescent="0.2">
      <c r="A506" s="140" t="s">
        <v>1018</v>
      </c>
      <c r="B506" s="141" t="s">
        <v>1019</v>
      </c>
      <c r="C506" s="142" t="s">
        <v>1018</v>
      </c>
      <c r="D506" s="262">
        <v>0</v>
      </c>
      <c r="E506" s="262">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2">
        <v>0</v>
      </c>
      <c r="E508" s="262">
        <v>0</v>
      </c>
      <c r="F508" s="143" t="str">
        <f t="shared" si="10"/>
        <v>-</v>
      </c>
    </row>
    <row r="509" spans="1:6" customFormat="1" ht="12.75" customHeight="1" x14ac:dyDescent="0.2">
      <c r="A509" s="140" t="s">
        <v>1024</v>
      </c>
      <c r="B509" s="141" t="s">
        <v>1025</v>
      </c>
      <c r="C509" s="142" t="s">
        <v>1024</v>
      </c>
      <c r="D509" s="262">
        <v>0</v>
      </c>
      <c r="E509" s="262">
        <v>0</v>
      </c>
      <c r="F509" s="143" t="str">
        <f t="shared" si="10"/>
        <v>-</v>
      </c>
    </row>
    <row r="510" spans="1:6" customFormat="1" ht="12.75" customHeight="1" x14ac:dyDescent="0.2">
      <c r="A510" s="140" t="s">
        <v>1026</v>
      </c>
      <c r="B510" s="141" t="s">
        <v>1027</v>
      </c>
      <c r="C510" s="142" t="s">
        <v>1026</v>
      </c>
      <c r="D510" s="262">
        <v>0</v>
      </c>
      <c r="E510" s="262">
        <v>0</v>
      </c>
      <c r="F510" s="143" t="str">
        <f t="shared" si="10"/>
        <v>-</v>
      </c>
    </row>
    <row r="511" spans="1:6" customFormat="1" ht="12.75" customHeight="1" x14ac:dyDescent="0.2">
      <c r="A511" s="140" t="s">
        <v>1028</v>
      </c>
      <c r="B511" s="141" t="s">
        <v>1029</v>
      </c>
      <c r="C511" s="142" t="s">
        <v>1028</v>
      </c>
      <c r="D511" s="262">
        <v>0</v>
      </c>
      <c r="E511" s="262">
        <v>0</v>
      </c>
      <c r="F511" s="143" t="str">
        <f t="shared" si="10"/>
        <v>-</v>
      </c>
    </row>
    <row r="512" spans="1:6" customFormat="1" ht="12.75" customHeight="1" x14ac:dyDescent="0.2">
      <c r="A512" s="140" t="s">
        <v>1030</v>
      </c>
      <c r="B512" s="141" t="s">
        <v>1031</v>
      </c>
      <c r="C512" s="142" t="s">
        <v>1030</v>
      </c>
      <c r="D512" s="262">
        <v>0</v>
      </c>
      <c r="E512" s="262">
        <v>0</v>
      </c>
      <c r="F512" s="143" t="str">
        <f t="shared" si="10"/>
        <v>-</v>
      </c>
    </row>
    <row r="513" spans="1:6" customFormat="1" ht="12.75" customHeight="1" x14ac:dyDescent="0.2">
      <c r="A513" s="140" t="s">
        <v>1032</v>
      </c>
      <c r="B513" s="141" t="s">
        <v>1033</v>
      </c>
      <c r="C513" s="142" t="s">
        <v>1032</v>
      </c>
      <c r="D513" s="262">
        <v>0</v>
      </c>
      <c r="E513" s="262">
        <v>0</v>
      </c>
      <c r="F513" s="143" t="str">
        <f t="shared" si="10"/>
        <v>-</v>
      </c>
    </row>
    <row r="514" spans="1:6" customFormat="1" ht="24" customHeight="1" x14ac:dyDescent="0.2">
      <c r="A514" s="140" t="s">
        <v>1034</v>
      </c>
      <c r="B514" s="141" t="s">
        <v>1035</v>
      </c>
      <c r="C514" s="142" t="s">
        <v>1034</v>
      </c>
      <c r="D514" s="262">
        <v>0</v>
      </c>
      <c r="E514" s="262">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2">
        <v>0</v>
      </c>
      <c r="E517" s="262">
        <v>0</v>
      </c>
      <c r="F517" s="143" t="str">
        <f t="shared" si="10"/>
        <v>-</v>
      </c>
    </row>
    <row r="518" spans="1:6" customFormat="1" ht="12.75" customHeight="1" x14ac:dyDescent="0.2">
      <c r="A518" s="140" t="s">
        <v>1042</v>
      </c>
      <c r="B518" s="141" t="s">
        <v>1043</v>
      </c>
      <c r="C518" s="142" t="s">
        <v>1042</v>
      </c>
      <c r="D518" s="262">
        <v>0</v>
      </c>
      <c r="E518" s="262">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2">
        <v>0</v>
      </c>
      <c r="E520" s="262">
        <v>0</v>
      </c>
      <c r="F520" s="143" t="str">
        <f t="shared" si="10"/>
        <v>-</v>
      </c>
    </row>
    <row r="521" spans="1:6" customFormat="1" ht="12.75" customHeight="1" x14ac:dyDescent="0.2">
      <c r="A521" s="140" t="s">
        <v>1048</v>
      </c>
      <c r="B521" s="141" t="s">
        <v>1049</v>
      </c>
      <c r="C521" s="142" t="s">
        <v>1048</v>
      </c>
      <c r="D521" s="262">
        <v>0</v>
      </c>
      <c r="E521" s="262">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2">
        <v>0</v>
      </c>
      <c r="E523" s="262">
        <v>0</v>
      </c>
      <c r="F523" s="143" t="str">
        <f t="shared" si="10"/>
        <v>-</v>
      </c>
    </row>
    <row r="524" spans="1:6" customFormat="1" ht="12.75" customHeight="1" x14ac:dyDescent="0.2">
      <c r="A524" s="140" t="s">
        <v>1054</v>
      </c>
      <c r="B524" s="141" t="s">
        <v>1055</v>
      </c>
      <c r="C524" s="142" t="s">
        <v>1054</v>
      </c>
      <c r="D524" s="262">
        <v>0</v>
      </c>
      <c r="E524" s="262">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2">
        <v>0</v>
      </c>
      <c r="E526" s="262">
        <v>0</v>
      </c>
      <c r="F526" s="143" t="str">
        <f t="shared" si="10"/>
        <v>-</v>
      </c>
    </row>
    <row r="527" spans="1:6" customFormat="1" ht="12.75" customHeight="1" x14ac:dyDescent="0.2">
      <c r="A527" s="140" t="s">
        <v>1060</v>
      </c>
      <c r="B527" s="141" t="s">
        <v>1061</v>
      </c>
      <c r="C527" s="142" t="s">
        <v>1060</v>
      </c>
      <c r="D527" s="262">
        <v>0</v>
      </c>
      <c r="E527" s="262">
        <v>0</v>
      </c>
      <c r="F527" s="143" t="str">
        <f t="shared" si="10"/>
        <v>-</v>
      </c>
    </row>
    <row r="528" spans="1:6" customFormat="1" ht="12.75" customHeight="1" x14ac:dyDescent="0.2">
      <c r="A528" s="140" t="s">
        <v>1062</v>
      </c>
      <c r="B528" s="141" t="s">
        <v>1063</v>
      </c>
      <c r="C528" s="142" t="s">
        <v>1062</v>
      </c>
      <c r="D528" s="263">
        <f>D529+D567+D580+D593+D625</f>
        <v>0</v>
      </c>
      <c r="E528" s="263">
        <f>E529+E567+E580+E593+E625</f>
        <v>0</v>
      </c>
      <c r="F528" s="143" t="str">
        <f t="shared" si="10"/>
        <v>-</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2">
        <v>0</v>
      </c>
      <c r="E531" s="262">
        <v>0</v>
      </c>
      <c r="F531" s="143" t="str">
        <f t="shared" si="10"/>
        <v>-</v>
      </c>
    </row>
    <row r="532" spans="1:6" customFormat="1" ht="12.75" customHeight="1" x14ac:dyDescent="0.2">
      <c r="A532" s="140" t="s">
        <v>1070</v>
      </c>
      <c r="B532" s="141" t="s">
        <v>1071</v>
      </c>
      <c r="C532" s="142" t="s">
        <v>1070</v>
      </c>
      <c r="D532" s="262">
        <v>0</v>
      </c>
      <c r="E532" s="262">
        <v>0</v>
      </c>
      <c r="F532" s="143" t="str">
        <f t="shared" si="10"/>
        <v>-</v>
      </c>
    </row>
    <row r="533" spans="1:6" customFormat="1" ht="12.75" customHeight="1" x14ac:dyDescent="0.2">
      <c r="A533" s="140" t="s">
        <v>1072</v>
      </c>
      <c r="B533" s="141" t="s">
        <v>1073</v>
      </c>
      <c r="C533" s="142" t="s">
        <v>1072</v>
      </c>
      <c r="D533" s="262">
        <v>0</v>
      </c>
      <c r="E533" s="262">
        <v>0</v>
      </c>
      <c r="F533" s="143" t="str">
        <f t="shared" si="10"/>
        <v>-</v>
      </c>
    </row>
    <row r="534" spans="1:6" customFormat="1" ht="12.75" customHeight="1" x14ac:dyDescent="0.2">
      <c r="A534" s="140" t="s">
        <v>1074</v>
      </c>
      <c r="B534" s="141" t="s">
        <v>1075</v>
      </c>
      <c r="C534" s="142" t="s">
        <v>1074</v>
      </c>
      <c r="D534" s="262">
        <v>0</v>
      </c>
      <c r="E534" s="262">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2">
        <v>0</v>
      </c>
      <c r="E536" s="262">
        <v>0</v>
      </c>
      <c r="F536" s="143" t="str">
        <f t="shared" si="10"/>
        <v>-</v>
      </c>
    </row>
    <row r="537" spans="1:6" customFormat="1" ht="24" customHeight="1" x14ac:dyDescent="0.2">
      <c r="A537" s="140" t="s">
        <v>1080</v>
      </c>
      <c r="B537" s="141" t="s">
        <v>1081</v>
      </c>
      <c r="C537" s="142" t="s">
        <v>1080</v>
      </c>
      <c r="D537" s="262">
        <v>0</v>
      </c>
      <c r="E537" s="262">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2">
        <v>0</v>
      </c>
      <c r="E539" s="262">
        <v>0</v>
      </c>
      <c r="F539" s="143" t="str">
        <f t="shared" si="10"/>
        <v>-</v>
      </c>
    </row>
    <row r="540" spans="1:6" customFormat="1" ht="12.75" customHeight="1" x14ac:dyDescent="0.2">
      <c r="A540" s="151" t="s">
        <v>1086</v>
      </c>
      <c r="B540" s="141" t="s">
        <v>1087</v>
      </c>
      <c r="C540" s="152" t="s">
        <v>1086</v>
      </c>
      <c r="D540" s="262">
        <v>0</v>
      </c>
      <c r="E540" s="262">
        <v>0</v>
      </c>
      <c r="F540" s="143" t="str">
        <f t="shared" si="10"/>
        <v>-</v>
      </c>
    </row>
    <row r="541" spans="1:6" customFormat="1" ht="12.75" customHeight="1" x14ac:dyDescent="0.2">
      <c r="A541" s="151" t="s">
        <v>1088</v>
      </c>
      <c r="B541" s="141" t="s">
        <v>1089</v>
      </c>
      <c r="C541" s="152" t="s">
        <v>1088</v>
      </c>
      <c r="D541" s="262">
        <v>0</v>
      </c>
      <c r="E541" s="262">
        <v>0</v>
      </c>
      <c r="F541" s="143" t="str">
        <f t="shared" si="10"/>
        <v>-</v>
      </c>
    </row>
    <row r="542" spans="1:6" customFormat="1" ht="12.75" customHeight="1" x14ac:dyDescent="0.2">
      <c r="A542" s="140" t="s">
        <v>1090</v>
      </c>
      <c r="B542" s="144" t="s">
        <v>1091</v>
      </c>
      <c r="C542" s="142" t="s">
        <v>1090</v>
      </c>
      <c r="D542" s="262">
        <v>0</v>
      </c>
      <c r="E542" s="262">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2">
        <v>0</v>
      </c>
      <c r="E544" s="262">
        <v>0</v>
      </c>
      <c r="F544" s="143" t="str">
        <f t="shared" si="10"/>
        <v>-</v>
      </c>
    </row>
    <row r="545" spans="1:6" customFormat="1" ht="12.75" customHeight="1" x14ac:dyDescent="0.2">
      <c r="A545" s="140" t="s">
        <v>1096</v>
      </c>
      <c r="B545" s="141" t="s">
        <v>1097</v>
      </c>
      <c r="C545" s="142" t="s">
        <v>1096</v>
      </c>
      <c r="D545" s="262">
        <v>0</v>
      </c>
      <c r="E545" s="262">
        <v>0</v>
      </c>
      <c r="F545" s="143" t="str">
        <f t="shared" si="10"/>
        <v>-</v>
      </c>
    </row>
    <row r="546" spans="1:6" customFormat="1" ht="24" customHeight="1" x14ac:dyDescent="0.2">
      <c r="A546" s="140" t="s">
        <v>1098</v>
      </c>
      <c r="B546" s="141" t="s">
        <v>1099</v>
      </c>
      <c r="C546" s="142" t="s">
        <v>1098</v>
      </c>
      <c r="D546" s="262">
        <v>0</v>
      </c>
      <c r="E546" s="262">
        <v>0</v>
      </c>
      <c r="F546" s="143" t="str">
        <f t="shared" si="10"/>
        <v>-</v>
      </c>
    </row>
    <row r="547" spans="1:6" customFormat="1" ht="12.75" customHeight="1" x14ac:dyDescent="0.2">
      <c r="A547" s="140" t="s">
        <v>1100</v>
      </c>
      <c r="B547" s="141" t="s">
        <v>1101</v>
      </c>
      <c r="C547" s="142" t="s">
        <v>1100</v>
      </c>
      <c r="D547" s="262">
        <v>0</v>
      </c>
      <c r="E547" s="262">
        <v>0</v>
      </c>
      <c r="F547" s="143" t="str">
        <f t="shared" si="10"/>
        <v>-</v>
      </c>
    </row>
    <row r="548" spans="1:6" customFormat="1" ht="12.75" customHeight="1" x14ac:dyDescent="0.2">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
      <c r="A549" s="140" t="s">
        <v>1104</v>
      </c>
      <c r="B549" s="141" t="s">
        <v>1105</v>
      </c>
      <c r="C549" s="142" t="s">
        <v>1104</v>
      </c>
      <c r="D549" s="262">
        <v>0</v>
      </c>
      <c r="E549" s="262">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2">
        <v>0</v>
      </c>
      <c r="E551" s="262">
        <v>0</v>
      </c>
      <c r="F551" s="143" t="str">
        <f t="shared" si="11"/>
        <v>-</v>
      </c>
    </row>
    <row r="552" spans="1:6" customFormat="1" ht="12.75" customHeight="1" x14ac:dyDescent="0.2">
      <c r="A552" s="140" t="s">
        <v>1110</v>
      </c>
      <c r="B552" s="141" t="s">
        <v>1111</v>
      </c>
      <c r="C552" s="142" t="s">
        <v>1110</v>
      </c>
      <c r="D552" s="262">
        <v>0</v>
      </c>
      <c r="E552" s="262">
        <v>0</v>
      </c>
      <c r="F552" s="143" t="str">
        <f t="shared" si="11"/>
        <v>-</v>
      </c>
    </row>
    <row r="553" spans="1:6" customFormat="1" ht="12.75" customHeight="1" x14ac:dyDescent="0.2">
      <c r="A553" s="140" t="s">
        <v>1112</v>
      </c>
      <c r="B553" s="141" t="s">
        <v>1113</v>
      </c>
      <c r="C553" s="142" t="s">
        <v>1112</v>
      </c>
      <c r="D553" s="262">
        <v>0</v>
      </c>
      <c r="E553" s="262">
        <v>0</v>
      </c>
      <c r="F553" s="143" t="str">
        <f t="shared" si="11"/>
        <v>-</v>
      </c>
    </row>
    <row r="554" spans="1:6" customFormat="1" ht="12.75" customHeight="1" x14ac:dyDescent="0.2">
      <c r="A554" s="140" t="s">
        <v>1114</v>
      </c>
      <c r="B554" s="141" t="s">
        <v>1115</v>
      </c>
      <c r="C554" s="142" t="s">
        <v>1114</v>
      </c>
      <c r="D554" s="262">
        <v>0</v>
      </c>
      <c r="E554" s="262">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2">
        <v>0</v>
      </c>
      <c r="E556" s="262">
        <v>0</v>
      </c>
      <c r="F556" s="143" t="str">
        <f t="shared" si="11"/>
        <v>-</v>
      </c>
    </row>
    <row r="557" spans="1:6" customFormat="1" ht="12.75" customHeight="1" x14ac:dyDescent="0.2">
      <c r="A557" s="140" t="s">
        <v>1120</v>
      </c>
      <c r="B557" s="141" t="s">
        <v>1121</v>
      </c>
      <c r="C557" s="142" t="s">
        <v>1120</v>
      </c>
      <c r="D557" s="262">
        <v>0</v>
      </c>
      <c r="E557" s="262">
        <v>0</v>
      </c>
      <c r="F557" s="143" t="str">
        <f t="shared" si="11"/>
        <v>-</v>
      </c>
    </row>
    <row r="558" spans="1:6" customFormat="1" ht="12.75" customHeight="1" x14ac:dyDescent="0.2">
      <c r="A558" s="140" t="s">
        <v>1122</v>
      </c>
      <c r="B558" s="141" t="s">
        <v>1123</v>
      </c>
      <c r="C558" s="142" t="s">
        <v>1122</v>
      </c>
      <c r="D558" s="262">
        <v>0</v>
      </c>
      <c r="E558" s="262">
        <v>0</v>
      </c>
      <c r="F558" s="143" t="str">
        <f t="shared" si="11"/>
        <v>-</v>
      </c>
    </row>
    <row r="559" spans="1:6" customFormat="1" ht="12.75" customHeight="1" x14ac:dyDescent="0.2">
      <c r="A559" s="140" t="s">
        <v>1124</v>
      </c>
      <c r="B559" s="141" t="s">
        <v>1125</v>
      </c>
      <c r="C559" s="142" t="s">
        <v>1124</v>
      </c>
      <c r="D559" s="262">
        <v>0</v>
      </c>
      <c r="E559" s="262">
        <v>0</v>
      </c>
      <c r="F559" s="143" t="str">
        <f t="shared" si="11"/>
        <v>-</v>
      </c>
    </row>
    <row r="560" spans="1:6" customFormat="1" ht="12.75" customHeight="1" x14ac:dyDescent="0.2">
      <c r="A560" s="140" t="s">
        <v>1126</v>
      </c>
      <c r="B560" s="141" t="s">
        <v>1127</v>
      </c>
      <c r="C560" s="142" t="s">
        <v>1126</v>
      </c>
      <c r="D560" s="262">
        <v>0</v>
      </c>
      <c r="E560" s="262">
        <v>0</v>
      </c>
      <c r="F560" s="143" t="str">
        <f t="shared" si="11"/>
        <v>-</v>
      </c>
    </row>
    <row r="561" spans="1:6" customFormat="1" ht="12.75" customHeight="1" x14ac:dyDescent="0.2">
      <c r="A561" s="140" t="s">
        <v>1128</v>
      </c>
      <c r="B561" s="141" t="s">
        <v>1129</v>
      </c>
      <c r="C561" s="142" t="s">
        <v>1128</v>
      </c>
      <c r="D561" s="262">
        <v>0</v>
      </c>
      <c r="E561" s="262">
        <v>0</v>
      </c>
      <c r="F561" s="143" t="str">
        <f t="shared" si="11"/>
        <v>-</v>
      </c>
    </row>
    <row r="562" spans="1:6" customFormat="1" ht="24" customHeight="1" x14ac:dyDescent="0.2">
      <c r="A562" s="140" t="s">
        <v>1130</v>
      </c>
      <c r="B562" s="144" t="s">
        <v>1131</v>
      </c>
      <c r="C562" s="142" t="s">
        <v>1130</v>
      </c>
      <c r="D562" s="262">
        <v>0</v>
      </c>
      <c r="E562" s="262">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2">
        <v>0</v>
      </c>
      <c r="E564" s="262">
        <v>0</v>
      </c>
      <c r="F564" s="143" t="str">
        <f t="shared" si="11"/>
        <v>-</v>
      </c>
    </row>
    <row r="565" spans="1:6" customFormat="1" ht="12.75" customHeight="1" x14ac:dyDescent="0.2">
      <c r="A565" s="140" t="s">
        <v>1136</v>
      </c>
      <c r="B565" s="141" t="s">
        <v>1137</v>
      </c>
      <c r="C565" s="142" t="s">
        <v>1136</v>
      </c>
      <c r="D565" s="262">
        <v>0</v>
      </c>
      <c r="E565" s="262">
        <v>0</v>
      </c>
      <c r="F565" s="143" t="str">
        <f t="shared" si="11"/>
        <v>-</v>
      </c>
    </row>
    <row r="566" spans="1:6" customFormat="1" ht="12.75" customHeight="1" x14ac:dyDescent="0.2">
      <c r="A566" s="140" t="s">
        <v>1138</v>
      </c>
      <c r="B566" s="141" t="s">
        <v>1139</v>
      </c>
      <c r="C566" s="142" t="s">
        <v>1138</v>
      </c>
      <c r="D566" s="262">
        <v>0</v>
      </c>
      <c r="E566" s="262">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2">
        <v>0</v>
      </c>
      <c r="E569" s="262">
        <v>0</v>
      </c>
      <c r="F569" s="143" t="str">
        <f t="shared" si="11"/>
        <v>-</v>
      </c>
    </row>
    <row r="570" spans="1:6" customFormat="1" ht="12.75" customHeight="1" x14ac:dyDescent="0.2">
      <c r="A570" s="140" t="s">
        <v>1146</v>
      </c>
      <c r="B570" s="141" t="s">
        <v>1147</v>
      </c>
      <c r="C570" s="142" t="s">
        <v>1146</v>
      </c>
      <c r="D570" s="262">
        <v>0</v>
      </c>
      <c r="E570" s="262">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2">
        <v>0</v>
      </c>
      <c r="E572" s="262">
        <v>0</v>
      </c>
      <c r="F572" s="143" t="str">
        <f t="shared" si="11"/>
        <v>-</v>
      </c>
    </row>
    <row r="573" spans="1:6" customFormat="1" ht="12.75" customHeight="1" x14ac:dyDescent="0.2">
      <c r="A573" s="140" t="s">
        <v>1151</v>
      </c>
      <c r="B573" s="141" t="s">
        <v>937</v>
      </c>
      <c r="C573" s="142" t="s">
        <v>1151</v>
      </c>
      <c r="D573" s="262">
        <v>0</v>
      </c>
      <c r="E573" s="262">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2">
        <v>0</v>
      </c>
      <c r="E575" s="262">
        <v>0</v>
      </c>
      <c r="F575" s="143" t="str">
        <f t="shared" si="11"/>
        <v>-</v>
      </c>
    </row>
    <row r="576" spans="1:6" customFormat="1" ht="12.75" customHeight="1" x14ac:dyDescent="0.2">
      <c r="A576" s="140" t="s">
        <v>1155</v>
      </c>
      <c r="B576" s="141" t="s">
        <v>943</v>
      </c>
      <c r="C576" s="142" t="s">
        <v>1155</v>
      </c>
      <c r="D576" s="262">
        <v>0</v>
      </c>
      <c r="E576" s="262">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2">
        <v>0</v>
      </c>
      <c r="E578" s="262">
        <v>0</v>
      </c>
      <c r="F578" s="143" t="str">
        <f t="shared" si="11"/>
        <v>-</v>
      </c>
    </row>
    <row r="579" spans="1:6" customFormat="1" ht="12.75" customHeight="1" x14ac:dyDescent="0.2">
      <c r="A579" s="151" t="s">
        <v>1160</v>
      </c>
      <c r="B579" s="141" t="s">
        <v>1061</v>
      </c>
      <c r="C579" s="152" t="s">
        <v>1160</v>
      </c>
      <c r="D579" s="262">
        <v>0</v>
      </c>
      <c r="E579" s="262">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2">
        <v>0</v>
      </c>
      <c r="E582" s="262">
        <v>0</v>
      </c>
      <c r="F582" s="143" t="str">
        <f t="shared" si="11"/>
        <v>-</v>
      </c>
    </row>
    <row r="583" spans="1:6" customFormat="1" ht="12.75" customHeight="1" x14ac:dyDescent="0.2">
      <c r="A583" s="140" t="s">
        <v>1166</v>
      </c>
      <c r="B583" s="141" t="s">
        <v>957</v>
      </c>
      <c r="C583" s="142" t="s">
        <v>1166</v>
      </c>
      <c r="D583" s="262">
        <v>0</v>
      </c>
      <c r="E583" s="262">
        <v>0</v>
      </c>
      <c r="F583" s="143" t="str">
        <f t="shared" si="11"/>
        <v>-</v>
      </c>
    </row>
    <row r="584" spans="1:6" customFormat="1" ht="12.75" customHeight="1" x14ac:dyDescent="0.2">
      <c r="A584" s="140" t="s">
        <v>1167</v>
      </c>
      <c r="B584" s="141" t="s">
        <v>959</v>
      </c>
      <c r="C584" s="142" t="s">
        <v>1167</v>
      </c>
      <c r="D584" s="262">
        <v>0</v>
      </c>
      <c r="E584" s="262">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2">
        <v>0</v>
      </c>
      <c r="E586" s="262">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2">
        <v>0</v>
      </c>
      <c r="E588" s="262">
        <v>0</v>
      </c>
      <c r="F588" s="143" t="str">
        <f t="shared" si="11"/>
        <v>-</v>
      </c>
    </row>
    <row r="589" spans="1:6" customFormat="1" ht="12.75" customHeight="1" x14ac:dyDescent="0.2">
      <c r="A589" s="140" t="s">
        <v>1176</v>
      </c>
      <c r="B589" s="141" t="s">
        <v>1177</v>
      </c>
      <c r="C589" s="142" t="s">
        <v>1176</v>
      </c>
      <c r="D589" s="262">
        <v>0</v>
      </c>
      <c r="E589" s="262">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2">
        <v>0</v>
      </c>
      <c r="E591" s="262">
        <v>0</v>
      </c>
      <c r="F591" s="143" t="str">
        <f t="shared" si="11"/>
        <v>-</v>
      </c>
    </row>
    <row r="592" spans="1:6" customFormat="1" ht="12.75" customHeight="1" x14ac:dyDescent="0.2">
      <c r="A592" s="140" t="s">
        <v>1182</v>
      </c>
      <c r="B592" s="141" t="s">
        <v>973</v>
      </c>
      <c r="C592" s="142" t="s">
        <v>1182</v>
      </c>
      <c r="D592" s="262">
        <v>0</v>
      </c>
      <c r="E592" s="262">
        <v>0</v>
      </c>
      <c r="F592" s="143" t="str">
        <f t="shared" si="11"/>
        <v>-</v>
      </c>
    </row>
    <row r="593" spans="1:6" customFormat="1" ht="24" customHeight="1" x14ac:dyDescent="0.2">
      <c r="A593" s="140" t="s">
        <v>1183</v>
      </c>
      <c r="B593" s="144" t="s">
        <v>1184</v>
      </c>
      <c r="C593" s="142" t="s">
        <v>1183</v>
      </c>
      <c r="D593" s="263">
        <f>D594+D599+D603+D605+D612+D617</f>
        <v>0</v>
      </c>
      <c r="E593" s="263">
        <f>E594+E599+E603+E605+E612+E617</f>
        <v>0</v>
      </c>
      <c r="F593" s="143" t="str">
        <f t="shared" si="11"/>
        <v>-</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2">
        <v>0</v>
      </c>
      <c r="E595" s="262">
        <v>0</v>
      </c>
      <c r="F595" s="143" t="str">
        <f t="shared" si="11"/>
        <v>-</v>
      </c>
    </row>
    <row r="596" spans="1:6" customFormat="1" ht="12.75" customHeight="1" x14ac:dyDescent="0.2">
      <c r="A596" s="140" t="s">
        <v>1189</v>
      </c>
      <c r="B596" s="141" t="s">
        <v>1190</v>
      </c>
      <c r="C596" s="142" t="s">
        <v>1189</v>
      </c>
      <c r="D596" s="262">
        <v>0</v>
      </c>
      <c r="E596" s="262">
        <v>0</v>
      </c>
      <c r="F596" s="143" t="str">
        <f t="shared" si="11"/>
        <v>-</v>
      </c>
    </row>
    <row r="597" spans="1:6" customFormat="1" ht="12.75" customHeight="1" x14ac:dyDescent="0.2">
      <c r="A597" s="140" t="s">
        <v>1191</v>
      </c>
      <c r="B597" s="141" t="s">
        <v>1192</v>
      </c>
      <c r="C597" s="142" t="s">
        <v>1191</v>
      </c>
      <c r="D597" s="262">
        <v>0</v>
      </c>
      <c r="E597" s="262">
        <v>0</v>
      </c>
      <c r="F597" s="143" t="str">
        <f t="shared" si="11"/>
        <v>-</v>
      </c>
    </row>
    <row r="598" spans="1:6" customFormat="1" ht="12.75" customHeight="1" x14ac:dyDescent="0.2">
      <c r="A598" s="140" t="s">
        <v>1193</v>
      </c>
      <c r="B598" s="141" t="s">
        <v>1194</v>
      </c>
      <c r="C598" s="142" t="s">
        <v>1193</v>
      </c>
      <c r="D598" s="262">
        <v>0</v>
      </c>
      <c r="E598" s="262">
        <v>0</v>
      </c>
      <c r="F598" s="143" t="str">
        <f t="shared" si="11"/>
        <v>-</v>
      </c>
    </row>
    <row r="599" spans="1:6" customFormat="1" ht="24" customHeight="1" x14ac:dyDescent="0.2">
      <c r="A599" s="140" t="s">
        <v>1195</v>
      </c>
      <c r="B599" s="141" t="s">
        <v>1196</v>
      </c>
      <c r="C599" s="142" t="s">
        <v>1195</v>
      </c>
      <c r="D599" s="263">
        <f>SUM(D600:D602)</f>
        <v>0</v>
      </c>
      <c r="E599" s="263">
        <f>SUM(E600:E602)</f>
        <v>0</v>
      </c>
      <c r="F599" s="143" t="str">
        <f t="shared" si="11"/>
        <v>-</v>
      </c>
    </row>
    <row r="600" spans="1:6" customFormat="1" ht="12.75" customHeight="1" x14ac:dyDescent="0.2">
      <c r="A600" s="140" t="s">
        <v>1197</v>
      </c>
      <c r="B600" s="141" t="s">
        <v>1198</v>
      </c>
      <c r="C600" s="142" t="s">
        <v>1197</v>
      </c>
      <c r="D600" s="262">
        <v>0</v>
      </c>
      <c r="E600" s="262">
        <v>0</v>
      </c>
      <c r="F600" s="143" t="str">
        <f t="shared" si="11"/>
        <v>-</v>
      </c>
    </row>
    <row r="601" spans="1:6" customFormat="1" ht="24" customHeight="1" x14ac:dyDescent="0.2">
      <c r="A601" s="140" t="s">
        <v>1199</v>
      </c>
      <c r="B601" s="141" t="s">
        <v>1200</v>
      </c>
      <c r="C601" s="142" t="s">
        <v>1199</v>
      </c>
      <c r="D601" s="262">
        <v>0</v>
      </c>
      <c r="E601" s="262">
        <v>0</v>
      </c>
      <c r="F601" s="143" t="str">
        <f t="shared" si="11"/>
        <v>-</v>
      </c>
    </row>
    <row r="602" spans="1:6" customFormat="1" ht="24" customHeight="1" x14ac:dyDescent="0.2">
      <c r="A602" s="140" t="s">
        <v>1201</v>
      </c>
      <c r="B602" s="141" t="s">
        <v>1202</v>
      </c>
      <c r="C602" s="142" t="s">
        <v>1201</v>
      </c>
      <c r="D602" s="262">
        <v>0</v>
      </c>
      <c r="E602" s="262">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2">
        <v>0</v>
      </c>
      <c r="E604" s="262">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2">
        <v>0</v>
      </c>
      <c r="E606" s="262">
        <v>0</v>
      </c>
      <c r="F606" s="143" t="str">
        <f t="shared" si="11"/>
        <v>-</v>
      </c>
    </row>
    <row r="607" spans="1:6" customFormat="1" ht="24" customHeight="1" x14ac:dyDescent="0.2">
      <c r="A607" s="140" t="s">
        <v>1211</v>
      </c>
      <c r="B607" s="144" t="s">
        <v>1212</v>
      </c>
      <c r="C607" s="142" t="s">
        <v>1211</v>
      </c>
      <c r="D607" s="262">
        <v>0</v>
      </c>
      <c r="E607" s="262">
        <v>0</v>
      </c>
      <c r="F607" s="143" t="str">
        <f t="shared" si="11"/>
        <v>-</v>
      </c>
    </row>
    <row r="608" spans="1:6" customFormat="1" ht="24" customHeight="1" x14ac:dyDescent="0.2">
      <c r="A608" s="151" t="s">
        <v>1213</v>
      </c>
      <c r="B608" s="141" t="s">
        <v>1214</v>
      </c>
      <c r="C608" s="152" t="s">
        <v>1213</v>
      </c>
      <c r="D608" s="262">
        <v>0</v>
      </c>
      <c r="E608" s="262">
        <v>0</v>
      </c>
      <c r="F608" s="143" t="str">
        <f t="shared" si="11"/>
        <v>-</v>
      </c>
    </row>
    <row r="609" spans="1:6" customFormat="1" ht="12.75" customHeight="1" x14ac:dyDescent="0.2">
      <c r="A609" s="140" t="s">
        <v>1215</v>
      </c>
      <c r="B609" s="141" t="s">
        <v>1216</v>
      </c>
      <c r="C609" s="142" t="s">
        <v>1215</v>
      </c>
      <c r="D609" s="262">
        <v>0</v>
      </c>
      <c r="E609" s="262">
        <v>0</v>
      </c>
      <c r="F609" s="143" t="str">
        <f t="shared" si="11"/>
        <v>-</v>
      </c>
    </row>
    <row r="610" spans="1:6" customFormat="1" ht="12.75" customHeight="1" x14ac:dyDescent="0.2">
      <c r="A610" s="140" t="s">
        <v>1217</v>
      </c>
      <c r="B610" s="141" t="s">
        <v>1218</v>
      </c>
      <c r="C610" s="142" t="s">
        <v>1217</v>
      </c>
      <c r="D610" s="262">
        <v>0</v>
      </c>
      <c r="E610" s="262">
        <v>0</v>
      </c>
      <c r="F610" s="143" t="str">
        <f t="shared" si="11"/>
        <v>-</v>
      </c>
    </row>
    <row r="611" spans="1:6" customFormat="1" ht="24" customHeight="1" x14ac:dyDescent="0.2">
      <c r="A611" s="140" t="s">
        <v>1219</v>
      </c>
      <c r="B611" s="141" t="s">
        <v>1220</v>
      </c>
      <c r="C611" s="142" t="s">
        <v>1219</v>
      </c>
      <c r="D611" s="262">
        <v>0</v>
      </c>
      <c r="E611" s="262">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2">
        <v>0</v>
      </c>
      <c r="E613" s="262">
        <v>0</v>
      </c>
      <c r="F613" s="143" t="str">
        <f t="shared" si="12"/>
        <v>-</v>
      </c>
    </row>
    <row r="614" spans="1:6" customFormat="1" ht="12.75" customHeight="1" x14ac:dyDescent="0.2">
      <c r="A614" s="140" t="s">
        <v>1225</v>
      </c>
      <c r="B614" s="141" t="s">
        <v>1226</v>
      </c>
      <c r="C614" s="142" t="s">
        <v>1225</v>
      </c>
      <c r="D614" s="262">
        <v>0</v>
      </c>
      <c r="E614" s="262">
        <v>0</v>
      </c>
      <c r="F614" s="143" t="str">
        <f t="shared" si="12"/>
        <v>-</v>
      </c>
    </row>
    <row r="615" spans="1:6" customFormat="1" ht="12.75" customHeight="1" x14ac:dyDescent="0.2">
      <c r="A615" s="140" t="s">
        <v>1227</v>
      </c>
      <c r="B615" s="141" t="s">
        <v>1228</v>
      </c>
      <c r="C615" s="142" t="s">
        <v>1227</v>
      </c>
      <c r="D615" s="262">
        <v>0</v>
      </c>
      <c r="E615" s="262">
        <v>0</v>
      </c>
      <c r="F615" s="143" t="str">
        <f t="shared" si="12"/>
        <v>-</v>
      </c>
    </row>
    <row r="616" spans="1:6" customFormat="1" ht="12.75" customHeight="1" x14ac:dyDescent="0.2">
      <c r="A616" s="140" t="s">
        <v>1229</v>
      </c>
      <c r="B616" s="141" t="s">
        <v>1230</v>
      </c>
      <c r="C616" s="142" t="s">
        <v>1229</v>
      </c>
      <c r="D616" s="262">
        <v>0</v>
      </c>
      <c r="E616" s="262">
        <v>0</v>
      </c>
      <c r="F616" s="143" t="str">
        <f t="shared" si="12"/>
        <v>-</v>
      </c>
    </row>
    <row r="617" spans="1:6" customFormat="1" ht="24" customHeight="1" x14ac:dyDescent="0.2">
      <c r="A617" s="140" t="s">
        <v>1231</v>
      </c>
      <c r="B617" s="141" t="s">
        <v>1232</v>
      </c>
      <c r="C617" s="142" t="s">
        <v>1231</v>
      </c>
      <c r="D617" s="263">
        <f>SUM(D618:D624)</f>
        <v>0</v>
      </c>
      <c r="E617" s="263">
        <f>SUM(E618:E624)</f>
        <v>0</v>
      </c>
      <c r="F617" s="143" t="str">
        <f t="shared" si="12"/>
        <v>-</v>
      </c>
    </row>
    <row r="618" spans="1:6" customFormat="1" ht="12.75" customHeight="1" x14ac:dyDescent="0.2">
      <c r="A618" s="140" t="s">
        <v>1233</v>
      </c>
      <c r="B618" s="141" t="s">
        <v>1234</v>
      </c>
      <c r="C618" s="142" t="s">
        <v>1233</v>
      </c>
      <c r="D618" s="262">
        <v>0</v>
      </c>
      <c r="E618" s="262">
        <v>0</v>
      </c>
      <c r="F618" s="143" t="str">
        <f t="shared" si="12"/>
        <v>-</v>
      </c>
    </row>
    <row r="619" spans="1:6" customFormat="1" ht="12.75" customHeight="1" x14ac:dyDescent="0.2">
      <c r="A619" s="140" t="s">
        <v>1235</v>
      </c>
      <c r="B619" s="141" t="s">
        <v>1236</v>
      </c>
      <c r="C619" s="142" t="s">
        <v>1235</v>
      </c>
      <c r="D619" s="262">
        <v>0</v>
      </c>
      <c r="E619" s="262">
        <v>0</v>
      </c>
      <c r="F619" s="143" t="str">
        <f t="shared" si="12"/>
        <v>-</v>
      </c>
    </row>
    <row r="620" spans="1:6" customFormat="1" ht="12.75" customHeight="1" x14ac:dyDescent="0.2">
      <c r="A620" s="140" t="s">
        <v>1237</v>
      </c>
      <c r="B620" s="141" t="s">
        <v>1238</v>
      </c>
      <c r="C620" s="142" t="s">
        <v>1237</v>
      </c>
      <c r="D620" s="262">
        <v>0</v>
      </c>
      <c r="E620" s="262">
        <v>0</v>
      </c>
      <c r="F620" s="143" t="str">
        <f t="shared" si="12"/>
        <v>-</v>
      </c>
    </row>
    <row r="621" spans="1:6" customFormat="1" ht="12.75" customHeight="1" x14ac:dyDescent="0.2">
      <c r="A621" s="140" t="s">
        <v>1239</v>
      </c>
      <c r="B621" s="141" t="s">
        <v>1240</v>
      </c>
      <c r="C621" s="142" t="s">
        <v>1239</v>
      </c>
      <c r="D621" s="262">
        <v>0</v>
      </c>
      <c r="E621" s="262">
        <v>0</v>
      </c>
      <c r="F621" s="143" t="str">
        <f t="shared" si="12"/>
        <v>-</v>
      </c>
    </row>
    <row r="622" spans="1:6" customFormat="1" ht="12.75" customHeight="1" x14ac:dyDescent="0.2">
      <c r="A622" s="140" t="s">
        <v>1241</v>
      </c>
      <c r="B622" s="141" t="s">
        <v>1242</v>
      </c>
      <c r="C622" s="142" t="s">
        <v>1241</v>
      </c>
      <c r="D622" s="262">
        <v>0</v>
      </c>
      <c r="E622" s="262">
        <v>0</v>
      </c>
      <c r="F622" s="143" t="str">
        <f t="shared" si="12"/>
        <v>-</v>
      </c>
    </row>
    <row r="623" spans="1:6" customFormat="1" ht="24" customHeight="1" x14ac:dyDescent="0.2">
      <c r="A623" s="140" t="s">
        <v>1243</v>
      </c>
      <c r="B623" s="141" t="s">
        <v>1244</v>
      </c>
      <c r="C623" s="142" t="s">
        <v>1243</v>
      </c>
      <c r="D623" s="262">
        <v>0</v>
      </c>
      <c r="E623" s="262">
        <v>0</v>
      </c>
      <c r="F623" s="143" t="str">
        <f t="shared" si="12"/>
        <v>-</v>
      </c>
    </row>
    <row r="624" spans="1:6" customFormat="1" ht="24" customHeight="1" x14ac:dyDescent="0.2">
      <c r="A624" s="140" t="s">
        <v>1245</v>
      </c>
      <c r="B624" s="141" t="s">
        <v>1246</v>
      </c>
      <c r="C624" s="142" t="s">
        <v>1245</v>
      </c>
      <c r="D624" s="262">
        <v>0</v>
      </c>
      <c r="E624" s="262">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2">
        <v>0</v>
      </c>
      <c r="E627" s="262">
        <v>0</v>
      </c>
      <c r="F627" s="143" t="str">
        <f t="shared" si="12"/>
        <v>-</v>
      </c>
    </row>
    <row r="628" spans="1:6" customFormat="1" ht="12.75" customHeight="1" x14ac:dyDescent="0.2">
      <c r="A628" s="140" t="s">
        <v>1253</v>
      </c>
      <c r="B628" s="141" t="s">
        <v>1254</v>
      </c>
      <c r="C628" s="142" t="s">
        <v>1253</v>
      </c>
      <c r="D628" s="262">
        <v>0</v>
      </c>
      <c r="E628" s="262">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2">
        <v>0</v>
      </c>
      <c r="E630" s="262">
        <v>0</v>
      </c>
      <c r="F630" s="143" t="str">
        <f t="shared" si="12"/>
        <v>-</v>
      </c>
    </row>
    <row r="631" spans="1:6" customFormat="1" ht="12.75" customHeight="1" x14ac:dyDescent="0.2">
      <c r="A631" s="140" t="s">
        <v>1259</v>
      </c>
      <c r="B631" s="141" t="s">
        <v>1260</v>
      </c>
      <c r="C631" s="142" t="s">
        <v>1259</v>
      </c>
      <c r="D631" s="262">
        <v>0</v>
      </c>
      <c r="E631" s="262">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2">
        <v>0</v>
      </c>
      <c r="E633" s="262">
        <v>0</v>
      </c>
      <c r="F633" s="143" t="str">
        <f t="shared" si="12"/>
        <v>-</v>
      </c>
    </row>
    <row r="634" spans="1:6" customFormat="1" ht="12.75" customHeight="1" x14ac:dyDescent="0.2">
      <c r="A634" s="140" t="s">
        <v>1265</v>
      </c>
      <c r="B634" s="141" t="s">
        <v>1266</v>
      </c>
      <c r="C634" s="142" t="s">
        <v>1265</v>
      </c>
      <c r="D634" s="262">
        <v>0</v>
      </c>
      <c r="E634" s="262">
        <v>0</v>
      </c>
      <c r="F634" s="143" t="str">
        <f t="shared" si="12"/>
        <v>-</v>
      </c>
    </row>
    <row r="635" spans="1:6" customFormat="1" ht="12.75" customHeight="1" x14ac:dyDescent="0.2">
      <c r="A635" s="140"/>
      <c r="B635" s="141" t="s">
        <v>1267</v>
      </c>
      <c r="C635" s="142" t="s">
        <v>1268</v>
      </c>
      <c r="D635" s="263">
        <f>IF(D420-D528&gt;=0,D420-D528,0)</f>
        <v>0</v>
      </c>
      <c r="E635" s="263">
        <f>IF(E420-E528&gt;=0,E420-E528,0)</f>
        <v>0</v>
      </c>
      <c r="F635" s="143" t="str">
        <f t="shared" si="12"/>
        <v>-</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2">
        <v>0</v>
      </c>
      <c r="E637" s="262">
        <v>0</v>
      </c>
      <c r="F637" s="143" t="str">
        <f t="shared" si="12"/>
        <v>-</v>
      </c>
    </row>
    <row r="638" spans="1:6" customFormat="1" ht="12.75" customHeight="1" x14ac:dyDescent="0.2">
      <c r="A638" s="140" t="s">
        <v>1273</v>
      </c>
      <c r="B638" s="141" t="s">
        <v>1274</v>
      </c>
      <c r="C638" s="142" t="s">
        <v>1273</v>
      </c>
      <c r="D638" s="262">
        <v>0</v>
      </c>
      <c r="E638" s="262">
        <v>0</v>
      </c>
      <c r="F638" s="143" t="str">
        <f t="shared" si="12"/>
        <v>-</v>
      </c>
    </row>
    <row r="639" spans="1:6" customFormat="1" ht="12.75" customHeight="1" x14ac:dyDescent="0.2">
      <c r="A639" s="140"/>
      <c r="B639" s="141" t="s">
        <v>1275</v>
      </c>
      <c r="C639" s="142" t="s">
        <v>1276</v>
      </c>
      <c r="D639" s="263">
        <f>D412+D420</f>
        <v>2241069.2999999998</v>
      </c>
      <c r="E639" s="263">
        <f>E412+E420</f>
        <v>2652516.1999999997</v>
      </c>
      <c r="F639" s="143">
        <f t="shared" si="12"/>
        <v>118.3594010234311</v>
      </c>
    </row>
    <row r="640" spans="1:6" customFormat="1" ht="12.75" customHeight="1" x14ac:dyDescent="0.2">
      <c r="A640" s="140"/>
      <c r="B640" s="141" t="s">
        <v>1277</v>
      </c>
      <c r="C640" s="142" t="s">
        <v>1278</v>
      </c>
      <c r="D640" s="263">
        <f>D413+D528</f>
        <v>2233933.88</v>
      </c>
      <c r="E640" s="263">
        <f>E413+E528</f>
        <v>2664787.65</v>
      </c>
      <c r="F640" s="143">
        <f t="shared" si="12"/>
        <v>119.28677360853671</v>
      </c>
    </row>
    <row r="641" spans="1:6" customFormat="1" ht="12.75" customHeight="1" x14ac:dyDescent="0.2">
      <c r="A641" s="140"/>
      <c r="B641" s="141" t="s">
        <v>1279</v>
      </c>
      <c r="C641" s="142" t="s">
        <v>1280</v>
      </c>
      <c r="D641" s="263">
        <f>IF(D639&gt;=D640,D639-D640,0)</f>
        <v>7135.4199999999255</v>
      </c>
      <c r="E641" s="263">
        <f>IF(E639&gt;=E640,E639-E640,0)</f>
        <v>0</v>
      </c>
      <c r="F641" s="143">
        <f t="shared" si="12"/>
        <v>0</v>
      </c>
    </row>
    <row r="642" spans="1:6" customFormat="1" ht="12.75" customHeight="1" x14ac:dyDescent="0.2">
      <c r="A642" s="140"/>
      <c r="B642" s="141" t="s">
        <v>1281</v>
      </c>
      <c r="C642" s="142" t="s">
        <v>1282</v>
      </c>
      <c r="D642" s="263">
        <f>IF(D640&gt;=D639,D640-D639,0)</f>
        <v>0</v>
      </c>
      <c r="E642" s="263">
        <f>IF(E640&gt;=E639,E640-E639,0)</f>
        <v>12271.450000000186</v>
      </c>
      <c r="F642" s="143" t="str">
        <f t="shared" si="12"/>
        <v>-</v>
      </c>
    </row>
    <row r="643" spans="1:6" customFormat="1" ht="24" customHeight="1" x14ac:dyDescent="0.2">
      <c r="A643" s="151" t="s">
        <v>1283</v>
      </c>
      <c r="B643" s="141" t="s">
        <v>1284</v>
      </c>
      <c r="C643" s="152" t="s">
        <v>1283</v>
      </c>
      <c r="D643" s="263">
        <f>IF(D416-D417+D637-D638&gt;=0,D416-D417+D637-D638,0)</f>
        <v>6112.1899999999987</v>
      </c>
      <c r="E643" s="263">
        <f>IF(E416-E417+E637-E638&gt;=0,E416-E417+E637-E638,0)</f>
        <v>13247.61</v>
      </c>
      <c r="F643" s="143">
        <f t="shared" si="12"/>
        <v>216.74080812278419</v>
      </c>
    </row>
    <row r="644" spans="1:6" customFormat="1" ht="24" customHeight="1" x14ac:dyDescent="0.2">
      <c r="A644" s="151" t="s">
        <v>1285</v>
      </c>
      <c r="B644" s="141" t="s">
        <v>1286</v>
      </c>
      <c r="C644" s="152" t="s">
        <v>1285</v>
      </c>
      <c r="D644" s="263">
        <f>IF(D417-D416+D638-D637&gt;=0,D417-D416+D638-D637,0)</f>
        <v>0</v>
      </c>
      <c r="E644" s="263">
        <f>IF(E417-E416+E638-E637&gt;=0,E417-E416+E638-E637,0)</f>
        <v>0</v>
      </c>
      <c r="F644" s="143" t="str">
        <f t="shared" si="12"/>
        <v>-</v>
      </c>
    </row>
    <row r="645" spans="1:6" customFormat="1" ht="24" customHeight="1" x14ac:dyDescent="0.2">
      <c r="A645" s="140"/>
      <c r="B645" s="141" t="s">
        <v>1287</v>
      </c>
      <c r="C645" s="142" t="s">
        <v>1288</v>
      </c>
      <c r="D645" s="263">
        <f>IF(D641+D643-D642-D644&gt;=0,D641+D643-D642-D644,0)</f>
        <v>13247.609999999924</v>
      </c>
      <c r="E645" s="263">
        <f>IF(E641+E643-E642-E644&gt;=0,E641+E643-E642-E644,0)</f>
        <v>976.15999999981432</v>
      </c>
      <c r="F645" s="143">
        <f t="shared" si="12"/>
        <v>7.3685744070048855</v>
      </c>
    </row>
    <row r="646" spans="1:6" customFormat="1" ht="24" customHeight="1" x14ac:dyDescent="0.2">
      <c r="A646" s="140"/>
      <c r="B646" s="141" t="s">
        <v>1289</v>
      </c>
      <c r="C646" s="142" t="s">
        <v>1290</v>
      </c>
      <c r="D646" s="263">
        <f>IF(D642+D644-D641-D643&gt;=0,D642+D644-D641-D643,0)</f>
        <v>0</v>
      </c>
      <c r="E646" s="263">
        <f>IF(E642+E644-E641-E643&gt;=0,E642+E644-E641-E643,0)</f>
        <v>0</v>
      </c>
      <c r="F646" s="143" t="str">
        <f t="shared" si="12"/>
        <v>-</v>
      </c>
    </row>
    <row r="647" spans="1:6" customFormat="1" ht="24" customHeight="1" x14ac:dyDescent="0.2">
      <c r="A647" s="147" t="s">
        <v>1291</v>
      </c>
      <c r="B647" s="148" t="s">
        <v>1292</v>
      </c>
      <c r="C647" s="149" t="s">
        <v>1291</v>
      </c>
      <c r="D647" s="264">
        <v>157500.91</v>
      </c>
      <c r="E647" s="264">
        <v>195819.84</v>
      </c>
      <c r="F647" s="150">
        <f t="shared" si="12"/>
        <v>124.32933879556631</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2">
        <v>0</v>
      </c>
      <c r="E649" s="262">
        <v>0</v>
      </c>
      <c r="F649" s="143" t="str">
        <f t="shared" ref="F649:F712" si="13">IF(D649&lt;&gt;0,IF(E649/D649&gt;=100,"&gt;&gt;100",E649/D649*100),"-")</f>
        <v>-</v>
      </c>
    </row>
    <row r="650" spans="1:6" customFormat="1" ht="12.75" customHeight="1" x14ac:dyDescent="0.2">
      <c r="A650" s="140" t="s">
        <v>1297</v>
      </c>
      <c r="B650" s="141" t="s">
        <v>1298</v>
      </c>
      <c r="C650" s="142" t="s">
        <v>1297</v>
      </c>
      <c r="D650" s="262">
        <v>12540.98</v>
      </c>
      <c r="E650" s="262">
        <v>18497.14</v>
      </c>
      <c r="F650" s="143">
        <f t="shared" si="13"/>
        <v>147.49357705697642</v>
      </c>
    </row>
    <row r="651" spans="1:6" customFormat="1" ht="12.75" customHeight="1" x14ac:dyDescent="0.2">
      <c r="A651" s="140" t="s">
        <v>1299</v>
      </c>
      <c r="B651" s="141" t="s">
        <v>1300</v>
      </c>
      <c r="C651" s="142" t="s">
        <v>1299</v>
      </c>
      <c r="D651" s="262">
        <v>12540.98</v>
      </c>
      <c r="E651" s="262">
        <v>18497.14</v>
      </c>
      <c r="F651" s="143">
        <f t="shared" si="13"/>
        <v>147.49357705697642</v>
      </c>
    </row>
    <row r="652" spans="1:6" customFormat="1" ht="24" customHeight="1" x14ac:dyDescent="0.2">
      <c r="A652" s="140" t="s">
        <v>1294</v>
      </c>
      <c r="B652" s="141" t="s">
        <v>1301</v>
      </c>
      <c r="C652" s="142" t="s">
        <v>1302</v>
      </c>
      <c r="D652" s="263">
        <f>+D649+D650-D651</f>
        <v>0</v>
      </c>
      <c r="E652" s="263">
        <f>+E649+E650-E651</f>
        <v>0</v>
      </c>
      <c r="F652" s="143" t="str">
        <f t="shared" si="13"/>
        <v>-</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120</v>
      </c>
      <c r="E654" s="153">
        <v>131</v>
      </c>
      <c r="F654" s="143">
        <f t="shared" si="13"/>
        <v>109.16666666666666</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116</v>
      </c>
      <c r="E656" s="153">
        <v>117</v>
      </c>
      <c r="F656" s="143">
        <f t="shared" si="13"/>
        <v>100.86206896551724</v>
      </c>
    </row>
    <row r="657" spans="1:6" customFormat="1" ht="24" customHeight="1" x14ac:dyDescent="0.2">
      <c r="A657" s="140" t="s">
        <v>1311</v>
      </c>
      <c r="B657" s="141" t="s">
        <v>1312</v>
      </c>
      <c r="C657" s="142" t="s">
        <v>1313</v>
      </c>
      <c r="D657" s="262">
        <v>0</v>
      </c>
      <c r="E657" s="262">
        <v>0</v>
      </c>
      <c r="F657" s="143" t="str">
        <f t="shared" si="13"/>
        <v>-</v>
      </c>
    </row>
    <row r="658" spans="1:6" customFormat="1" ht="12.75" customHeight="1" x14ac:dyDescent="0.2">
      <c r="A658" s="140" t="s">
        <v>1314</v>
      </c>
      <c r="B658" s="141" t="s">
        <v>1315</v>
      </c>
      <c r="C658" s="142" t="s">
        <v>1314</v>
      </c>
      <c r="D658" s="262">
        <v>0</v>
      </c>
      <c r="E658" s="262">
        <v>0</v>
      </c>
      <c r="F658" s="143" t="str">
        <f t="shared" si="13"/>
        <v>-</v>
      </c>
    </row>
    <row r="659" spans="1:6" customFormat="1" ht="12.75" customHeight="1" x14ac:dyDescent="0.2">
      <c r="A659" s="140" t="s">
        <v>1316</v>
      </c>
      <c r="B659" s="141" t="s">
        <v>1317</v>
      </c>
      <c r="C659" s="142" t="s">
        <v>1316</v>
      </c>
      <c r="D659" s="262">
        <v>0</v>
      </c>
      <c r="E659" s="262">
        <v>0</v>
      </c>
      <c r="F659" s="143" t="str">
        <f t="shared" si="13"/>
        <v>-</v>
      </c>
    </row>
    <row r="660" spans="1:6" customFormat="1" ht="12.75" customHeight="1" x14ac:dyDescent="0.2">
      <c r="A660" s="140" t="s">
        <v>1318</v>
      </c>
      <c r="B660" s="141" t="s">
        <v>1319</v>
      </c>
      <c r="C660" s="142" t="s">
        <v>1318</v>
      </c>
      <c r="D660" s="262">
        <v>0</v>
      </c>
      <c r="E660" s="262">
        <v>0</v>
      </c>
      <c r="F660" s="143" t="str">
        <f t="shared" si="13"/>
        <v>-</v>
      </c>
    </row>
    <row r="661" spans="1:6" customFormat="1" ht="12.75" customHeight="1" x14ac:dyDescent="0.2">
      <c r="A661" s="140" t="s">
        <v>1320</v>
      </c>
      <c r="B661" s="141" t="s">
        <v>1321</v>
      </c>
      <c r="C661" s="142" t="s">
        <v>1320</v>
      </c>
      <c r="D661" s="262">
        <v>0</v>
      </c>
      <c r="E661" s="262">
        <v>0</v>
      </c>
      <c r="F661" s="143" t="str">
        <f t="shared" si="13"/>
        <v>-</v>
      </c>
    </row>
    <row r="662" spans="1:6" customFormat="1" ht="12.75" customHeight="1" x14ac:dyDescent="0.2">
      <c r="A662" s="140" t="s">
        <v>1322</v>
      </c>
      <c r="B662" s="141" t="s">
        <v>1323</v>
      </c>
      <c r="C662" s="142" t="s">
        <v>1322</v>
      </c>
      <c r="D662" s="262">
        <v>0</v>
      </c>
      <c r="E662" s="262">
        <v>0</v>
      </c>
      <c r="F662" s="143" t="str">
        <f t="shared" si="13"/>
        <v>-</v>
      </c>
    </row>
    <row r="663" spans="1:6" customFormat="1" ht="12.75" customHeight="1" x14ac:dyDescent="0.2">
      <c r="A663" s="140" t="s">
        <v>1324</v>
      </c>
      <c r="B663" s="141" t="s">
        <v>1325</v>
      </c>
      <c r="C663" s="142" t="s">
        <v>1324</v>
      </c>
      <c r="D663" s="262">
        <v>0</v>
      </c>
      <c r="E663" s="262">
        <v>0</v>
      </c>
      <c r="F663" s="143" t="str">
        <f t="shared" si="13"/>
        <v>-</v>
      </c>
    </row>
    <row r="664" spans="1:6" customFormat="1" ht="12.75" customHeight="1" x14ac:dyDescent="0.2">
      <c r="A664" s="140" t="s">
        <v>1326</v>
      </c>
      <c r="B664" s="141" t="s">
        <v>1327</v>
      </c>
      <c r="C664" s="142" t="s">
        <v>1326</v>
      </c>
      <c r="D664" s="262">
        <v>0</v>
      </c>
      <c r="E664" s="262">
        <v>0</v>
      </c>
      <c r="F664" s="143" t="str">
        <f t="shared" si="13"/>
        <v>-</v>
      </c>
    </row>
    <row r="665" spans="1:6" customFormat="1" ht="12.75" customHeight="1" x14ac:dyDescent="0.2">
      <c r="A665" s="140" t="s">
        <v>1328</v>
      </c>
      <c r="B665" s="141" t="s">
        <v>1329</v>
      </c>
      <c r="C665" s="142" t="s">
        <v>1328</v>
      </c>
      <c r="D665" s="262">
        <v>0</v>
      </c>
      <c r="E665" s="262">
        <v>0</v>
      </c>
      <c r="F665" s="143" t="str">
        <f t="shared" si="13"/>
        <v>-</v>
      </c>
    </row>
    <row r="666" spans="1:6" customFormat="1" ht="12.75" customHeight="1" x14ac:dyDescent="0.2">
      <c r="A666" s="140" t="s">
        <v>1330</v>
      </c>
      <c r="B666" s="141" t="s">
        <v>1331</v>
      </c>
      <c r="C666" s="142" t="s">
        <v>1330</v>
      </c>
      <c r="D666" s="262">
        <v>0</v>
      </c>
      <c r="E666" s="262">
        <v>0</v>
      </c>
      <c r="F666" s="143" t="str">
        <f t="shared" si="13"/>
        <v>-</v>
      </c>
    </row>
    <row r="667" spans="1:6" customFormat="1" ht="12.75" customHeight="1" x14ac:dyDescent="0.2">
      <c r="A667" s="140" t="s">
        <v>1332</v>
      </c>
      <c r="B667" s="141" t="s">
        <v>1333</v>
      </c>
      <c r="C667" s="142" t="s">
        <v>1332</v>
      </c>
      <c r="D667" s="262">
        <v>0</v>
      </c>
      <c r="E667" s="262">
        <v>0</v>
      </c>
      <c r="F667" s="143" t="str">
        <f t="shared" si="13"/>
        <v>-</v>
      </c>
    </row>
    <row r="668" spans="1:6" customFormat="1" ht="12.75" customHeight="1" x14ac:dyDescent="0.2">
      <c r="A668" s="140" t="s">
        <v>1334</v>
      </c>
      <c r="B668" s="141" t="s">
        <v>1335</v>
      </c>
      <c r="C668" s="142" t="s">
        <v>1334</v>
      </c>
      <c r="D668" s="262">
        <v>0</v>
      </c>
      <c r="E668" s="262">
        <v>0</v>
      </c>
      <c r="F668" s="143" t="str">
        <f t="shared" si="13"/>
        <v>-</v>
      </c>
    </row>
    <row r="669" spans="1:6" customFormat="1" ht="12.75" customHeight="1" x14ac:dyDescent="0.2">
      <c r="A669" s="140" t="s">
        <v>1336</v>
      </c>
      <c r="B669" s="141" t="s">
        <v>1337</v>
      </c>
      <c r="C669" s="142" t="s">
        <v>1336</v>
      </c>
      <c r="D669" s="262">
        <v>0</v>
      </c>
      <c r="E669" s="262">
        <v>0</v>
      </c>
      <c r="F669" s="143" t="str">
        <f t="shared" si="13"/>
        <v>-</v>
      </c>
    </row>
    <row r="670" spans="1:6" customFormat="1" ht="12.75" customHeight="1" x14ac:dyDescent="0.2">
      <c r="A670" s="140" t="s">
        <v>1338</v>
      </c>
      <c r="B670" s="141" t="s">
        <v>1339</v>
      </c>
      <c r="C670" s="142" t="s">
        <v>1338</v>
      </c>
      <c r="D670" s="262">
        <v>0</v>
      </c>
      <c r="E670" s="262">
        <v>0</v>
      </c>
      <c r="F670" s="143" t="str">
        <f t="shared" si="13"/>
        <v>-</v>
      </c>
    </row>
    <row r="671" spans="1:6" customFormat="1" ht="24" customHeight="1" x14ac:dyDescent="0.2">
      <c r="A671" s="140" t="s">
        <v>1340</v>
      </c>
      <c r="B671" s="144" t="s">
        <v>1341</v>
      </c>
      <c r="C671" s="142" t="s">
        <v>1340</v>
      </c>
      <c r="D671" s="262">
        <v>0</v>
      </c>
      <c r="E671" s="262">
        <v>0</v>
      </c>
      <c r="F671" s="143" t="str">
        <f t="shared" si="13"/>
        <v>-</v>
      </c>
    </row>
    <row r="672" spans="1:6" customFormat="1" ht="12.75" customHeight="1" x14ac:dyDescent="0.2">
      <c r="A672" s="140" t="s">
        <v>1342</v>
      </c>
      <c r="B672" s="141" t="s">
        <v>1343</v>
      </c>
      <c r="C672" s="142" t="s">
        <v>1342</v>
      </c>
      <c r="D672" s="262">
        <v>0</v>
      </c>
      <c r="E672" s="262">
        <v>0</v>
      </c>
      <c r="F672" s="143" t="str">
        <f t="shared" si="13"/>
        <v>-</v>
      </c>
    </row>
    <row r="673" spans="1:6" customFormat="1" ht="12.75" customHeight="1" x14ac:dyDescent="0.2">
      <c r="A673" s="140" t="s">
        <v>1344</v>
      </c>
      <c r="B673" s="141" t="s">
        <v>1345</v>
      </c>
      <c r="C673" s="142" t="s">
        <v>1344</v>
      </c>
      <c r="D673" s="262">
        <v>0</v>
      </c>
      <c r="E673" s="262">
        <v>0</v>
      </c>
      <c r="F673" s="143" t="str">
        <f t="shared" si="13"/>
        <v>-</v>
      </c>
    </row>
    <row r="674" spans="1:6" customFormat="1" ht="24" customHeight="1" x14ac:dyDescent="0.2">
      <c r="A674" s="140" t="s">
        <v>1346</v>
      </c>
      <c r="B674" s="144" t="s">
        <v>1347</v>
      </c>
      <c r="C674" s="142" t="s">
        <v>1346</v>
      </c>
      <c r="D674" s="262">
        <v>0</v>
      </c>
      <c r="E674" s="262">
        <v>0</v>
      </c>
      <c r="F674" s="143" t="str">
        <f t="shared" si="13"/>
        <v>-</v>
      </c>
    </row>
    <row r="675" spans="1:6" customFormat="1" ht="24" customHeight="1" x14ac:dyDescent="0.2">
      <c r="A675" s="140" t="s">
        <v>1348</v>
      </c>
      <c r="B675" s="144" t="s">
        <v>1349</v>
      </c>
      <c r="C675" s="142" t="s">
        <v>1348</v>
      </c>
      <c r="D675" s="262">
        <v>18567.919999999998</v>
      </c>
      <c r="E675" s="262">
        <v>19714.8</v>
      </c>
      <c r="F675" s="143">
        <f t="shared" si="13"/>
        <v>106.17667460867992</v>
      </c>
    </row>
    <row r="676" spans="1:6" customFormat="1" ht="24" customHeight="1" x14ac:dyDescent="0.2">
      <c r="A676" s="140" t="s">
        <v>1350</v>
      </c>
      <c r="B676" s="144" t="s">
        <v>1351</v>
      </c>
      <c r="C676" s="142" t="s">
        <v>1350</v>
      </c>
      <c r="D676" s="262">
        <v>0</v>
      </c>
      <c r="E676" s="262">
        <v>0</v>
      </c>
      <c r="F676" s="143" t="str">
        <f t="shared" si="13"/>
        <v>-</v>
      </c>
    </row>
    <row r="677" spans="1:6" customFormat="1" ht="24" customHeight="1" x14ac:dyDescent="0.2">
      <c r="A677" s="140" t="s">
        <v>1352</v>
      </c>
      <c r="B677" s="144" t="s">
        <v>1353</v>
      </c>
      <c r="C677" s="142" t="s">
        <v>1352</v>
      </c>
      <c r="D677" s="262">
        <v>0</v>
      </c>
      <c r="E677" s="262">
        <v>0</v>
      </c>
      <c r="F677" s="143" t="str">
        <f t="shared" si="13"/>
        <v>-</v>
      </c>
    </row>
    <row r="678" spans="1:6" customFormat="1" ht="24" customHeight="1" x14ac:dyDescent="0.2">
      <c r="A678" s="140" t="s">
        <v>1354</v>
      </c>
      <c r="B678" s="144" t="s">
        <v>1355</v>
      </c>
      <c r="C678" s="142" t="s">
        <v>1354</v>
      </c>
      <c r="D678" s="262">
        <v>0</v>
      </c>
      <c r="E678" s="262">
        <v>0</v>
      </c>
      <c r="F678" s="143" t="str">
        <f t="shared" si="13"/>
        <v>-</v>
      </c>
    </row>
    <row r="679" spans="1:6" customFormat="1" ht="12.75" customHeight="1" x14ac:dyDescent="0.2">
      <c r="A679" s="140" t="s">
        <v>1356</v>
      </c>
      <c r="B679" s="144" t="s">
        <v>1357</v>
      </c>
      <c r="C679" s="142" t="s">
        <v>1356</v>
      </c>
      <c r="D679" s="262">
        <v>0</v>
      </c>
      <c r="E679" s="262">
        <v>0</v>
      </c>
      <c r="F679" s="143" t="str">
        <f t="shared" si="13"/>
        <v>-</v>
      </c>
    </row>
    <row r="680" spans="1:6" customFormat="1" ht="12.75" customHeight="1" x14ac:dyDescent="0.2">
      <c r="A680" s="140" t="s">
        <v>1358</v>
      </c>
      <c r="B680" s="144" t="s">
        <v>1359</v>
      </c>
      <c r="C680" s="142" t="s">
        <v>1358</v>
      </c>
      <c r="D680" s="262">
        <v>0</v>
      </c>
      <c r="E680" s="262">
        <v>0</v>
      </c>
      <c r="F680" s="143" t="str">
        <f t="shared" si="13"/>
        <v>-</v>
      </c>
    </row>
    <row r="681" spans="1:6" customFormat="1" ht="12.75" customHeight="1" x14ac:dyDescent="0.2">
      <c r="A681" s="140" t="s">
        <v>1360</v>
      </c>
      <c r="B681" s="144" t="s">
        <v>1361</v>
      </c>
      <c r="C681" s="142" t="s">
        <v>1360</v>
      </c>
      <c r="D681" s="262">
        <v>0</v>
      </c>
      <c r="E681" s="262">
        <v>0</v>
      </c>
      <c r="F681" s="143" t="str">
        <f t="shared" si="13"/>
        <v>-</v>
      </c>
    </row>
    <row r="682" spans="1:6" customFormat="1" ht="12.75" customHeight="1" x14ac:dyDescent="0.2">
      <c r="A682" s="140" t="s">
        <v>1362</v>
      </c>
      <c r="B682" s="144" t="s">
        <v>1363</v>
      </c>
      <c r="C682" s="142" t="s">
        <v>1362</v>
      </c>
      <c r="D682" s="262">
        <v>0</v>
      </c>
      <c r="E682" s="262">
        <v>0</v>
      </c>
      <c r="F682" s="143" t="str">
        <f t="shared" si="13"/>
        <v>-</v>
      </c>
    </row>
    <row r="683" spans="1:6" customFormat="1" ht="12.75" customHeight="1" x14ac:dyDescent="0.2">
      <c r="A683" s="140" t="s">
        <v>1364</v>
      </c>
      <c r="B683" s="144" t="s">
        <v>1365</v>
      </c>
      <c r="C683" s="142" t="s">
        <v>1364</v>
      </c>
      <c r="D683" s="262">
        <v>0</v>
      </c>
      <c r="E683" s="262">
        <v>0</v>
      </c>
      <c r="F683" s="143" t="str">
        <f t="shared" si="13"/>
        <v>-</v>
      </c>
    </row>
    <row r="684" spans="1:6" customFormat="1" ht="24" customHeight="1" x14ac:dyDescent="0.2">
      <c r="A684" s="140" t="s">
        <v>1366</v>
      </c>
      <c r="B684" s="144" t="s">
        <v>1367</v>
      </c>
      <c r="C684" s="142" t="s">
        <v>1366</v>
      </c>
      <c r="D684" s="262">
        <v>0</v>
      </c>
      <c r="E684" s="262">
        <v>0</v>
      </c>
      <c r="F684" s="143" t="str">
        <f t="shared" si="13"/>
        <v>-</v>
      </c>
    </row>
    <row r="685" spans="1:6" customFormat="1" ht="24" customHeight="1" x14ac:dyDescent="0.2">
      <c r="A685" s="140" t="s">
        <v>1368</v>
      </c>
      <c r="B685" s="144" t="s">
        <v>1369</v>
      </c>
      <c r="C685" s="142" t="s">
        <v>1368</v>
      </c>
      <c r="D685" s="262">
        <v>0</v>
      </c>
      <c r="E685" s="262">
        <v>0</v>
      </c>
      <c r="F685" s="143" t="str">
        <f t="shared" si="13"/>
        <v>-</v>
      </c>
    </row>
    <row r="686" spans="1:6" customFormat="1" ht="24" customHeight="1" x14ac:dyDescent="0.2">
      <c r="A686" s="140" t="s">
        <v>1370</v>
      </c>
      <c r="B686" s="144" t="s">
        <v>1371</v>
      </c>
      <c r="C686" s="142" t="s">
        <v>1370</v>
      </c>
      <c r="D686" s="262">
        <v>0</v>
      </c>
      <c r="E686" s="262">
        <v>0</v>
      </c>
      <c r="F686" s="143" t="str">
        <f t="shared" si="13"/>
        <v>-</v>
      </c>
    </row>
    <row r="687" spans="1:6" customFormat="1" ht="24" customHeight="1" x14ac:dyDescent="0.2">
      <c r="A687" s="140" t="s">
        <v>1372</v>
      </c>
      <c r="B687" s="144" t="s">
        <v>1373</v>
      </c>
      <c r="C687" s="142" t="s">
        <v>1372</v>
      </c>
      <c r="D687" s="262">
        <v>0</v>
      </c>
      <c r="E687" s="262">
        <v>0</v>
      </c>
      <c r="F687" s="143" t="str">
        <f t="shared" si="13"/>
        <v>-</v>
      </c>
    </row>
    <row r="688" spans="1:6" customFormat="1" ht="12.75" customHeight="1" x14ac:dyDescent="0.2">
      <c r="A688" s="140" t="s">
        <v>1374</v>
      </c>
      <c r="B688" s="144" t="s">
        <v>1375</v>
      </c>
      <c r="C688" s="142" t="s">
        <v>1374</v>
      </c>
      <c r="D688" s="262">
        <v>0</v>
      </c>
      <c r="E688" s="262">
        <v>0</v>
      </c>
      <c r="F688" s="143" t="str">
        <f t="shared" si="13"/>
        <v>-</v>
      </c>
    </row>
    <row r="689" spans="1:6" customFormat="1" ht="12.75" customHeight="1" x14ac:dyDescent="0.2">
      <c r="A689" s="140" t="s">
        <v>1376</v>
      </c>
      <c r="B689" s="144" t="s">
        <v>1377</v>
      </c>
      <c r="C689" s="142" t="s">
        <v>1376</v>
      </c>
      <c r="D689" s="262">
        <v>0</v>
      </c>
      <c r="E689" s="262">
        <v>0</v>
      </c>
      <c r="F689" s="143" t="str">
        <f t="shared" si="13"/>
        <v>-</v>
      </c>
    </row>
    <row r="690" spans="1:6" customFormat="1" ht="12.75" customHeight="1" x14ac:dyDescent="0.2">
      <c r="A690" s="140" t="s">
        <v>1378</v>
      </c>
      <c r="B690" s="144" t="s">
        <v>1379</v>
      </c>
      <c r="C690" s="142" t="s">
        <v>1378</v>
      </c>
      <c r="D690" s="262">
        <v>0</v>
      </c>
      <c r="E690" s="262">
        <v>0</v>
      </c>
      <c r="F690" s="143" t="str">
        <f t="shared" si="13"/>
        <v>-</v>
      </c>
    </row>
    <row r="691" spans="1:6" customFormat="1" ht="12.75" customHeight="1" x14ac:dyDescent="0.2">
      <c r="A691" s="140" t="s">
        <v>1380</v>
      </c>
      <c r="B691" s="144" t="s">
        <v>1381</v>
      </c>
      <c r="C691" s="142" t="s">
        <v>1380</v>
      </c>
      <c r="D691" s="262">
        <v>0</v>
      </c>
      <c r="E691" s="262">
        <v>0</v>
      </c>
      <c r="F691" s="143" t="str">
        <f t="shared" si="13"/>
        <v>-</v>
      </c>
    </row>
    <row r="692" spans="1:6" customFormat="1" ht="24" customHeight="1" x14ac:dyDescent="0.2">
      <c r="A692" s="140" t="s">
        <v>1382</v>
      </c>
      <c r="B692" s="144" t="s">
        <v>1383</v>
      </c>
      <c r="C692" s="142" t="s">
        <v>1382</v>
      </c>
      <c r="D692" s="262">
        <v>0</v>
      </c>
      <c r="E692" s="262">
        <v>0</v>
      </c>
      <c r="F692" s="143" t="str">
        <f t="shared" si="13"/>
        <v>-</v>
      </c>
    </row>
    <row r="693" spans="1:6" customFormat="1" ht="24" customHeight="1" x14ac:dyDescent="0.2">
      <c r="A693" s="140" t="s">
        <v>1384</v>
      </c>
      <c r="B693" s="144" t="s">
        <v>1385</v>
      </c>
      <c r="C693" s="142" t="s">
        <v>1384</v>
      </c>
      <c r="D693" s="262">
        <v>0</v>
      </c>
      <c r="E693" s="262">
        <v>0</v>
      </c>
      <c r="F693" s="143" t="str">
        <f t="shared" si="13"/>
        <v>-</v>
      </c>
    </row>
    <row r="694" spans="1:6" customFormat="1" ht="12.75" customHeight="1" x14ac:dyDescent="0.2">
      <c r="A694" s="140" t="s">
        <v>1386</v>
      </c>
      <c r="B694" s="144" t="s">
        <v>1387</v>
      </c>
      <c r="C694" s="142" t="s">
        <v>1386</v>
      </c>
      <c r="D694" s="262">
        <v>0</v>
      </c>
      <c r="E694" s="262">
        <v>0</v>
      </c>
      <c r="F694" s="143" t="str">
        <f t="shared" si="13"/>
        <v>-</v>
      </c>
    </row>
    <row r="695" spans="1:6" customFormat="1" ht="12.75" customHeight="1" x14ac:dyDescent="0.2">
      <c r="A695" s="140" t="s">
        <v>1388</v>
      </c>
      <c r="B695" s="144" t="s">
        <v>1389</v>
      </c>
      <c r="C695" s="142" t="s">
        <v>1388</v>
      </c>
      <c r="D695" s="262">
        <v>0</v>
      </c>
      <c r="E695" s="262">
        <v>0</v>
      </c>
      <c r="F695" s="143" t="str">
        <f t="shared" si="13"/>
        <v>-</v>
      </c>
    </row>
    <row r="696" spans="1:6" customFormat="1" ht="24" customHeight="1" x14ac:dyDescent="0.2">
      <c r="A696" s="140" t="s">
        <v>1390</v>
      </c>
      <c r="B696" s="144" t="s">
        <v>1391</v>
      </c>
      <c r="C696" s="142" t="s">
        <v>1390</v>
      </c>
      <c r="D696" s="262">
        <v>0</v>
      </c>
      <c r="E696" s="262">
        <v>0</v>
      </c>
      <c r="F696" s="143" t="str">
        <f t="shared" si="13"/>
        <v>-</v>
      </c>
    </row>
    <row r="697" spans="1:6" customFormat="1" ht="24" customHeight="1" x14ac:dyDescent="0.2">
      <c r="A697" s="140" t="s">
        <v>1392</v>
      </c>
      <c r="B697" s="144" t="s">
        <v>1393</v>
      </c>
      <c r="C697" s="142" t="s">
        <v>1392</v>
      </c>
      <c r="D697" s="262">
        <v>0</v>
      </c>
      <c r="E697" s="262">
        <v>0</v>
      </c>
      <c r="F697" s="143" t="str">
        <f t="shared" si="13"/>
        <v>-</v>
      </c>
    </row>
    <row r="698" spans="1:6" customFormat="1" ht="12.75" customHeight="1" x14ac:dyDescent="0.2">
      <c r="A698" s="140" t="s">
        <v>1394</v>
      </c>
      <c r="B698" s="144" t="s">
        <v>1395</v>
      </c>
      <c r="C698" s="142" t="s">
        <v>1394</v>
      </c>
      <c r="D698" s="262">
        <v>0</v>
      </c>
      <c r="E698" s="262">
        <v>0</v>
      </c>
      <c r="F698" s="143" t="str">
        <f t="shared" si="13"/>
        <v>-</v>
      </c>
    </row>
    <row r="699" spans="1:6" customFormat="1" ht="12.75" customHeight="1" x14ac:dyDescent="0.2">
      <c r="A699" s="140" t="s">
        <v>1396</v>
      </c>
      <c r="B699" s="144" t="s">
        <v>1397</v>
      </c>
      <c r="C699" s="142" t="s">
        <v>1396</v>
      </c>
      <c r="D699" s="262">
        <v>0</v>
      </c>
      <c r="E699" s="262">
        <v>0</v>
      </c>
      <c r="F699" s="143" t="str">
        <f t="shared" si="13"/>
        <v>-</v>
      </c>
    </row>
    <row r="700" spans="1:6" customFormat="1" ht="24" customHeight="1" x14ac:dyDescent="0.2">
      <c r="A700" s="140" t="s">
        <v>1398</v>
      </c>
      <c r="B700" s="144" t="s">
        <v>1399</v>
      </c>
      <c r="C700" s="142" t="s">
        <v>1398</v>
      </c>
      <c r="D700" s="262">
        <v>0</v>
      </c>
      <c r="E700" s="262">
        <v>0</v>
      </c>
      <c r="F700" s="143" t="str">
        <f t="shared" si="13"/>
        <v>-</v>
      </c>
    </row>
    <row r="701" spans="1:6" customFormat="1" ht="24" customHeight="1" x14ac:dyDescent="0.2">
      <c r="A701" s="140" t="s">
        <v>1400</v>
      </c>
      <c r="B701" s="144" t="s">
        <v>1401</v>
      </c>
      <c r="C701" s="142" t="s">
        <v>1400</v>
      </c>
      <c r="D701" s="262">
        <v>0</v>
      </c>
      <c r="E701" s="262">
        <v>0</v>
      </c>
      <c r="F701" s="143" t="str">
        <f t="shared" si="13"/>
        <v>-</v>
      </c>
    </row>
    <row r="702" spans="1:6" customFormat="1" ht="12.75" customHeight="1" x14ac:dyDescent="0.2">
      <c r="A702" s="140" t="s">
        <v>1402</v>
      </c>
      <c r="B702" s="141" t="s">
        <v>1403</v>
      </c>
      <c r="C702" s="142" t="s">
        <v>1402</v>
      </c>
      <c r="D702" s="262">
        <v>0</v>
      </c>
      <c r="E702" s="262">
        <v>0</v>
      </c>
      <c r="F702" s="143" t="str">
        <f t="shared" si="13"/>
        <v>-</v>
      </c>
    </row>
    <row r="703" spans="1:6" customFormat="1" ht="12.75" customHeight="1" x14ac:dyDescent="0.2">
      <c r="A703" s="140" t="s">
        <v>1404</v>
      </c>
      <c r="B703" s="141" t="s">
        <v>1405</v>
      </c>
      <c r="C703" s="142" t="s">
        <v>1404</v>
      </c>
      <c r="D703" s="262">
        <v>0</v>
      </c>
      <c r="E703" s="262">
        <v>0</v>
      </c>
      <c r="F703" s="143" t="str">
        <f t="shared" si="13"/>
        <v>-</v>
      </c>
    </row>
    <row r="704" spans="1:6" customFormat="1" ht="12.75" customHeight="1" x14ac:dyDescent="0.2">
      <c r="A704" s="140" t="s">
        <v>1406</v>
      </c>
      <c r="B704" s="141" t="s">
        <v>1407</v>
      </c>
      <c r="C704" s="142" t="s">
        <v>1406</v>
      </c>
      <c r="D704" s="262">
        <v>0</v>
      </c>
      <c r="E704" s="262">
        <v>0</v>
      </c>
      <c r="F704" s="143" t="str">
        <f t="shared" si="13"/>
        <v>-</v>
      </c>
    </row>
    <row r="705" spans="1:6" customFormat="1" ht="12.75" customHeight="1" x14ac:dyDescent="0.2">
      <c r="A705" s="140" t="s">
        <v>1408</v>
      </c>
      <c r="B705" s="141" t="s">
        <v>1409</v>
      </c>
      <c r="C705" s="142" t="s">
        <v>1408</v>
      </c>
      <c r="D705" s="262">
        <v>0</v>
      </c>
      <c r="E705" s="262">
        <v>0</v>
      </c>
      <c r="F705" s="143" t="str">
        <f t="shared" si="13"/>
        <v>-</v>
      </c>
    </row>
    <row r="706" spans="1:6" customFormat="1" ht="12.75" customHeight="1" x14ac:dyDescent="0.2">
      <c r="A706" s="140" t="s">
        <v>1410</v>
      </c>
      <c r="B706" s="141" t="s">
        <v>1411</v>
      </c>
      <c r="C706" s="142" t="s">
        <v>1410</v>
      </c>
      <c r="D706" s="262">
        <v>0</v>
      </c>
      <c r="E706" s="262">
        <v>0</v>
      </c>
      <c r="F706" s="143" t="str">
        <f t="shared" si="13"/>
        <v>-</v>
      </c>
    </row>
    <row r="707" spans="1:6" customFormat="1" ht="12.75" customHeight="1" x14ac:dyDescent="0.2">
      <c r="A707" s="140" t="s">
        <v>1412</v>
      </c>
      <c r="B707" s="141" t="s">
        <v>1413</v>
      </c>
      <c r="C707" s="142" t="s">
        <v>1412</v>
      </c>
      <c r="D707" s="262">
        <v>0</v>
      </c>
      <c r="E707" s="262">
        <v>0</v>
      </c>
      <c r="F707" s="143" t="str">
        <f t="shared" si="13"/>
        <v>-</v>
      </c>
    </row>
    <row r="708" spans="1:6" customFormat="1" ht="24" customHeight="1" x14ac:dyDescent="0.2">
      <c r="A708" s="140" t="s">
        <v>1414</v>
      </c>
      <c r="B708" s="144" t="s">
        <v>1415</v>
      </c>
      <c r="C708" s="142" t="s">
        <v>1414</v>
      </c>
      <c r="D708" s="262">
        <v>0</v>
      </c>
      <c r="E708" s="262">
        <v>0</v>
      </c>
      <c r="F708" s="143" t="str">
        <f t="shared" si="13"/>
        <v>-</v>
      </c>
    </row>
    <row r="709" spans="1:6" customFormat="1" ht="24" customHeight="1" x14ac:dyDescent="0.2">
      <c r="A709" s="140" t="s">
        <v>1416</v>
      </c>
      <c r="B709" s="141" t="s">
        <v>1417</v>
      </c>
      <c r="C709" s="142" t="s">
        <v>1416</v>
      </c>
      <c r="D709" s="262">
        <v>0</v>
      </c>
      <c r="E709" s="262">
        <v>0</v>
      </c>
      <c r="F709" s="143" t="str">
        <f t="shared" si="13"/>
        <v>-</v>
      </c>
    </row>
    <row r="710" spans="1:6" customFormat="1" ht="12.75" customHeight="1" x14ac:dyDescent="0.2">
      <c r="A710" s="140" t="s">
        <v>1418</v>
      </c>
      <c r="B710" s="141" t="s">
        <v>1419</v>
      </c>
      <c r="C710" s="142" t="s">
        <v>1418</v>
      </c>
      <c r="D710" s="262">
        <v>649534.56999999995</v>
      </c>
      <c r="E710" s="262">
        <v>749565.26</v>
      </c>
      <c r="F710" s="143">
        <f t="shared" si="13"/>
        <v>115.40036429469798</v>
      </c>
    </row>
    <row r="711" spans="1:6" customFormat="1" ht="12.75" customHeight="1" x14ac:dyDescent="0.2">
      <c r="A711" s="140" t="s">
        <v>1420</v>
      </c>
      <c r="B711" s="141" t="s">
        <v>1421</v>
      </c>
      <c r="C711" s="142" t="s">
        <v>1420</v>
      </c>
      <c r="D711" s="262">
        <v>0</v>
      </c>
      <c r="E711" s="262">
        <v>0</v>
      </c>
      <c r="F711" s="143" t="str">
        <f t="shared" si="13"/>
        <v>-</v>
      </c>
    </row>
    <row r="712" spans="1:6" customFormat="1" ht="12.75" customHeight="1" x14ac:dyDescent="0.2">
      <c r="A712" s="140" t="s">
        <v>1422</v>
      </c>
      <c r="B712" s="141" t="s">
        <v>1423</v>
      </c>
      <c r="C712" s="142" t="s">
        <v>1422</v>
      </c>
      <c r="D712" s="262">
        <v>939.2</v>
      </c>
      <c r="E712" s="262">
        <v>0</v>
      </c>
      <c r="F712" s="143">
        <f t="shared" si="13"/>
        <v>0</v>
      </c>
    </row>
    <row r="713" spans="1:6" customFormat="1" ht="24" customHeight="1" x14ac:dyDescent="0.2">
      <c r="A713" s="140" t="s">
        <v>1424</v>
      </c>
      <c r="B713" s="141" t="s">
        <v>1425</v>
      </c>
      <c r="C713" s="142" t="s">
        <v>1424</v>
      </c>
      <c r="D713" s="262">
        <v>0</v>
      </c>
      <c r="E713" s="262">
        <v>0</v>
      </c>
      <c r="F713" s="143" t="str">
        <f t="shared" ref="F713:F776" si="14">IF(D713&lt;&gt;0,IF(E713/D713&gt;=100,"&gt;&gt;100",E713/D713*100),"-")</f>
        <v>-</v>
      </c>
    </row>
    <row r="714" spans="1:6" customFormat="1" ht="24" customHeight="1" x14ac:dyDescent="0.2">
      <c r="A714" s="140" t="s">
        <v>1426</v>
      </c>
      <c r="B714" s="141" t="s">
        <v>1427</v>
      </c>
      <c r="C714" s="142" t="s">
        <v>1426</v>
      </c>
      <c r="D714" s="262">
        <v>0</v>
      </c>
      <c r="E714" s="262">
        <v>0</v>
      </c>
      <c r="F714" s="143" t="str">
        <f t="shared" si="14"/>
        <v>-</v>
      </c>
    </row>
    <row r="715" spans="1:6" customFormat="1" ht="24" customHeight="1" x14ac:dyDescent="0.2">
      <c r="A715" s="140" t="s">
        <v>1428</v>
      </c>
      <c r="B715" s="141" t="s">
        <v>1429</v>
      </c>
      <c r="C715" s="142" t="s">
        <v>1428</v>
      </c>
      <c r="D715" s="262">
        <v>0</v>
      </c>
      <c r="E715" s="262">
        <v>0</v>
      </c>
      <c r="F715" s="143" t="str">
        <f t="shared" si="14"/>
        <v>-</v>
      </c>
    </row>
    <row r="716" spans="1:6" customFormat="1" ht="12.75" customHeight="1" x14ac:dyDescent="0.2">
      <c r="A716" s="140" t="s">
        <v>1430</v>
      </c>
      <c r="B716" s="141" t="s">
        <v>1431</v>
      </c>
      <c r="C716" s="142" t="s">
        <v>1430</v>
      </c>
      <c r="D716" s="262">
        <v>8907.57</v>
      </c>
      <c r="E716" s="262">
        <v>10577.09</v>
      </c>
      <c r="F716" s="143">
        <f t="shared" si="14"/>
        <v>118.74270985240645</v>
      </c>
    </row>
    <row r="717" spans="1:6" customFormat="1" ht="12.75" customHeight="1" x14ac:dyDescent="0.2">
      <c r="A717" s="140" t="s">
        <v>1432</v>
      </c>
      <c r="B717" s="141" t="s">
        <v>1433</v>
      </c>
      <c r="C717" s="142" t="s">
        <v>1432</v>
      </c>
      <c r="D717" s="262">
        <v>3840.38</v>
      </c>
      <c r="E717" s="262">
        <v>5367.61</v>
      </c>
      <c r="F717" s="143">
        <f t="shared" si="14"/>
        <v>139.76767924007518</v>
      </c>
    </row>
    <row r="718" spans="1:6" customFormat="1" ht="12.75" customHeight="1" x14ac:dyDescent="0.2">
      <c r="A718" s="140" t="s">
        <v>1434</v>
      </c>
      <c r="B718" s="141" t="s">
        <v>1435</v>
      </c>
      <c r="C718" s="142" t="s">
        <v>1434</v>
      </c>
      <c r="D718" s="262">
        <v>82693.87</v>
      </c>
      <c r="E718" s="262">
        <v>95992.02</v>
      </c>
      <c r="F718" s="143">
        <f t="shared" si="14"/>
        <v>116.08117989882443</v>
      </c>
    </row>
    <row r="719" spans="1:6" customFormat="1" ht="12.75" customHeight="1" x14ac:dyDescent="0.2">
      <c r="A719" s="140" t="s">
        <v>1436</v>
      </c>
      <c r="B719" s="141" t="s">
        <v>1437</v>
      </c>
      <c r="C719" s="142" t="s">
        <v>1436</v>
      </c>
      <c r="D719" s="262">
        <v>0</v>
      </c>
      <c r="E719" s="262">
        <v>0</v>
      </c>
      <c r="F719" s="143" t="str">
        <f t="shared" si="14"/>
        <v>-</v>
      </c>
    </row>
    <row r="720" spans="1:6" customFormat="1" ht="12.75" customHeight="1" x14ac:dyDescent="0.2">
      <c r="A720" s="140" t="s">
        <v>1438</v>
      </c>
      <c r="B720" s="141" t="s">
        <v>1439</v>
      </c>
      <c r="C720" s="142" t="s">
        <v>1438</v>
      </c>
      <c r="D720" s="262">
        <v>6944.72</v>
      </c>
      <c r="E720" s="262">
        <v>12178.04</v>
      </c>
      <c r="F720" s="143">
        <f t="shared" si="14"/>
        <v>175.35681784146806</v>
      </c>
    </row>
    <row r="721" spans="1:6" customFormat="1" ht="12.75" customHeight="1" x14ac:dyDescent="0.2">
      <c r="A721" s="140" t="s">
        <v>1440</v>
      </c>
      <c r="B721" s="141" t="s">
        <v>1441</v>
      </c>
      <c r="C721" s="142" t="s">
        <v>1440</v>
      </c>
      <c r="D721" s="262">
        <v>0</v>
      </c>
      <c r="E721" s="262">
        <v>0</v>
      </c>
      <c r="F721" s="143" t="str">
        <f t="shared" si="14"/>
        <v>-</v>
      </c>
    </row>
    <row r="722" spans="1:6" customFormat="1" ht="12.75" customHeight="1" x14ac:dyDescent="0.2">
      <c r="A722" s="140" t="s">
        <v>1442</v>
      </c>
      <c r="B722" s="141" t="s">
        <v>1443</v>
      </c>
      <c r="C722" s="142" t="s">
        <v>1442</v>
      </c>
      <c r="D722" s="262">
        <v>0</v>
      </c>
      <c r="E722" s="262">
        <v>0</v>
      </c>
      <c r="F722" s="143" t="str">
        <f t="shared" si="14"/>
        <v>-</v>
      </c>
    </row>
    <row r="723" spans="1:6" customFormat="1" ht="12.75" customHeight="1" x14ac:dyDescent="0.2">
      <c r="A723" s="140" t="s">
        <v>1444</v>
      </c>
      <c r="B723" s="141" t="s">
        <v>1445</v>
      </c>
      <c r="C723" s="142" t="s">
        <v>1444</v>
      </c>
      <c r="D723" s="262">
        <v>0</v>
      </c>
      <c r="E723" s="262">
        <v>0</v>
      </c>
      <c r="F723" s="143" t="str">
        <f t="shared" si="14"/>
        <v>-</v>
      </c>
    </row>
    <row r="724" spans="1:6" customFormat="1" ht="12.75" customHeight="1" x14ac:dyDescent="0.2">
      <c r="A724" s="140" t="s">
        <v>1446</v>
      </c>
      <c r="B724" s="141" t="s">
        <v>1447</v>
      </c>
      <c r="C724" s="142" t="s">
        <v>1446</v>
      </c>
      <c r="D724" s="262">
        <v>0</v>
      </c>
      <c r="E724" s="262">
        <v>0</v>
      </c>
      <c r="F724" s="143" t="str">
        <f t="shared" si="14"/>
        <v>-</v>
      </c>
    </row>
    <row r="725" spans="1:6" customFormat="1" ht="12.75" customHeight="1" x14ac:dyDescent="0.2">
      <c r="A725" s="140" t="s">
        <v>1448</v>
      </c>
      <c r="B725" s="141" t="s">
        <v>1449</v>
      </c>
      <c r="C725" s="142" t="s">
        <v>1448</v>
      </c>
      <c r="D725" s="262">
        <v>3860.46</v>
      </c>
      <c r="E725" s="262">
        <v>2705.62</v>
      </c>
      <c r="F725" s="143">
        <f t="shared" si="14"/>
        <v>70.085430233702724</v>
      </c>
    </row>
    <row r="726" spans="1:6" customFormat="1" ht="12.75" customHeight="1" x14ac:dyDescent="0.2">
      <c r="A726" s="140" t="s">
        <v>1450</v>
      </c>
      <c r="B726" s="141" t="s">
        <v>1451</v>
      </c>
      <c r="C726" s="142" t="s">
        <v>1450</v>
      </c>
      <c r="D726" s="262">
        <v>0</v>
      </c>
      <c r="E726" s="262">
        <v>0</v>
      </c>
      <c r="F726" s="143" t="str">
        <f t="shared" si="14"/>
        <v>-</v>
      </c>
    </row>
    <row r="727" spans="1:6" customFormat="1" ht="12.75" customHeight="1" x14ac:dyDescent="0.2">
      <c r="A727" s="140" t="s">
        <v>1452</v>
      </c>
      <c r="B727" s="141" t="s">
        <v>1453</v>
      </c>
      <c r="C727" s="142" t="s">
        <v>1452</v>
      </c>
      <c r="D727" s="262">
        <v>0</v>
      </c>
      <c r="E727" s="262">
        <v>0</v>
      </c>
      <c r="F727" s="143" t="str">
        <f t="shared" si="14"/>
        <v>-</v>
      </c>
    </row>
    <row r="728" spans="1:6" customFormat="1" ht="12.75" customHeight="1" x14ac:dyDescent="0.2">
      <c r="A728" s="140" t="s">
        <v>1454</v>
      </c>
      <c r="B728" s="141" t="s">
        <v>1455</v>
      </c>
      <c r="C728" s="142" t="s">
        <v>1454</v>
      </c>
      <c r="D728" s="262">
        <v>0</v>
      </c>
      <c r="E728" s="262">
        <v>0</v>
      </c>
      <c r="F728" s="143" t="str">
        <f t="shared" si="14"/>
        <v>-</v>
      </c>
    </row>
    <row r="729" spans="1:6" customFormat="1" ht="12.75" customHeight="1" x14ac:dyDescent="0.2">
      <c r="A729" s="140" t="s">
        <v>1456</v>
      </c>
      <c r="B729" s="141" t="s">
        <v>1457</v>
      </c>
      <c r="C729" s="142" t="s">
        <v>1456</v>
      </c>
      <c r="D729" s="262">
        <v>0</v>
      </c>
      <c r="E729" s="262">
        <v>0</v>
      </c>
      <c r="F729" s="143" t="str">
        <f t="shared" si="14"/>
        <v>-</v>
      </c>
    </row>
    <row r="730" spans="1:6" customFormat="1" ht="12.75" customHeight="1" x14ac:dyDescent="0.2">
      <c r="A730" s="140" t="s">
        <v>1458</v>
      </c>
      <c r="B730" s="141" t="s">
        <v>1459</v>
      </c>
      <c r="C730" s="142" t="s">
        <v>1458</v>
      </c>
      <c r="D730" s="262">
        <v>0</v>
      </c>
      <c r="E730" s="262">
        <v>0</v>
      </c>
      <c r="F730" s="143" t="str">
        <f t="shared" si="14"/>
        <v>-</v>
      </c>
    </row>
    <row r="731" spans="1:6" customFormat="1" ht="12.75" customHeight="1" x14ac:dyDescent="0.2">
      <c r="A731" s="140" t="s">
        <v>1460</v>
      </c>
      <c r="B731" s="141" t="s">
        <v>1461</v>
      </c>
      <c r="C731" s="142" t="s">
        <v>1460</v>
      </c>
      <c r="D731" s="262">
        <v>0</v>
      </c>
      <c r="E731" s="262">
        <v>0</v>
      </c>
      <c r="F731" s="143" t="str">
        <f t="shared" si="14"/>
        <v>-</v>
      </c>
    </row>
    <row r="732" spans="1:6" customFormat="1" ht="12.75" customHeight="1" x14ac:dyDescent="0.2">
      <c r="A732" s="140" t="s">
        <v>1462</v>
      </c>
      <c r="B732" s="141" t="s">
        <v>1463</v>
      </c>
      <c r="C732" s="142" t="s">
        <v>1462</v>
      </c>
      <c r="D732" s="262">
        <v>0</v>
      </c>
      <c r="E732" s="262">
        <v>0</v>
      </c>
      <c r="F732" s="143" t="str">
        <f t="shared" si="14"/>
        <v>-</v>
      </c>
    </row>
    <row r="733" spans="1:6" customFormat="1" ht="12.75" customHeight="1" x14ac:dyDescent="0.2">
      <c r="A733" s="140" t="s">
        <v>1464</v>
      </c>
      <c r="B733" s="141" t="s">
        <v>1465</v>
      </c>
      <c r="C733" s="142" t="s">
        <v>1464</v>
      </c>
      <c r="D733" s="262">
        <v>0</v>
      </c>
      <c r="E733" s="262">
        <v>0</v>
      </c>
      <c r="F733" s="143" t="str">
        <f t="shared" si="14"/>
        <v>-</v>
      </c>
    </row>
    <row r="734" spans="1:6" customFormat="1" ht="12.75" customHeight="1" x14ac:dyDescent="0.2">
      <c r="A734" s="140" t="s">
        <v>1466</v>
      </c>
      <c r="B734" s="141" t="s">
        <v>1467</v>
      </c>
      <c r="C734" s="142" t="s">
        <v>1466</v>
      </c>
      <c r="D734" s="262">
        <v>0</v>
      </c>
      <c r="E734" s="262">
        <v>0</v>
      </c>
      <c r="F734" s="143" t="str">
        <f t="shared" si="14"/>
        <v>-</v>
      </c>
    </row>
    <row r="735" spans="1:6" customFormat="1" ht="12.75" customHeight="1" x14ac:dyDescent="0.2">
      <c r="A735" s="140" t="s">
        <v>1468</v>
      </c>
      <c r="B735" s="141" t="s">
        <v>1469</v>
      </c>
      <c r="C735" s="142" t="s">
        <v>1468</v>
      </c>
      <c r="D735" s="262">
        <v>0</v>
      </c>
      <c r="E735" s="262">
        <v>0</v>
      </c>
      <c r="F735" s="143" t="str">
        <f t="shared" si="14"/>
        <v>-</v>
      </c>
    </row>
    <row r="736" spans="1:6" customFormat="1" ht="12.75" customHeight="1" x14ac:dyDescent="0.2">
      <c r="A736" s="140" t="s">
        <v>1470</v>
      </c>
      <c r="B736" s="141" t="s">
        <v>1471</v>
      </c>
      <c r="C736" s="142" t="s">
        <v>1470</v>
      </c>
      <c r="D736" s="262">
        <v>0</v>
      </c>
      <c r="E736" s="262">
        <v>0</v>
      </c>
      <c r="F736" s="143" t="str">
        <f t="shared" si="14"/>
        <v>-</v>
      </c>
    </row>
    <row r="737" spans="1:6" customFormat="1" ht="12.75" customHeight="1" x14ac:dyDescent="0.2">
      <c r="A737" s="140" t="s">
        <v>1472</v>
      </c>
      <c r="B737" s="141" t="s">
        <v>1473</v>
      </c>
      <c r="C737" s="142" t="s">
        <v>1472</v>
      </c>
      <c r="D737" s="262">
        <v>0</v>
      </c>
      <c r="E737" s="262">
        <v>0</v>
      </c>
      <c r="F737" s="143" t="str">
        <f t="shared" si="14"/>
        <v>-</v>
      </c>
    </row>
    <row r="738" spans="1:6" customFormat="1" ht="12.75" customHeight="1" x14ac:dyDescent="0.2">
      <c r="A738" s="140" t="s">
        <v>1474</v>
      </c>
      <c r="B738" s="141" t="s">
        <v>1475</v>
      </c>
      <c r="C738" s="142" t="s">
        <v>1474</v>
      </c>
      <c r="D738" s="262">
        <v>0</v>
      </c>
      <c r="E738" s="262">
        <v>0</v>
      </c>
      <c r="F738" s="143" t="str">
        <f t="shared" si="14"/>
        <v>-</v>
      </c>
    </row>
    <row r="739" spans="1:6" customFormat="1" ht="12.75" customHeight="1" x14ac:dyDescent="0.2">
      <c r="A739" s="140" t="s">
        <v>1476</v>
      </c>
      <c r="B739" s="141" t="s">
        <v>1477</v>
      </c>
      <c r="C739" s="142" t="s">
        <v>1476</v>
      </c>
      <c r="D739" s="262">
        <v>0</v>
      </c>
      <c r="E739" s="262">
        <v>0</v>
      </c>
      <c r="F739" s="143" t="str">
        <f t="shared" si="14"/>
        <v>-</v>
      </c>
    </row>
    <row r="740" spans="1:6" customFormat="1" ht="12.75" customHeight="1" x14ac:dyDescent="0.2">
      <c r="A740" s="140" t="s">
        <v>1478</v>
      </c>
      <c r="B740" s="141" t="s">
        <v>1479</v>
      </c>
      <c r="C740" s="142" t="s">
        <v>1478</v>
      </c>
      <c r="D740" s="262">
        <v>0</v>
      </c>
      <c r="E740" s="262">
        <v>0</v>
      </c>
      <c r="F740" s="143" t="str">
        <f t="shared" si="14"/>
        <v>-</v>
      </c>
    </row>
    <row r="741" spans="1:6" customFormat="1" ht="24" customHeight="1" x14ac:dyDescent="0.2">
      <c r="A741" s="140" t="s">
        <v>1480</v>
      </c>
      <c r="B741" s="141" t="s">
        <v>1481</v>
      </c>
      <c r="C741" s="142" t="s">
        <v>1480</v>
      </c>
      <c r="D741" s="262">
        <v>0</v>
      </c>
      <c r="E741" s="262">
        <v>0</v>
      </c>
      <c r="F741" s="143" t="str">
        <f t="shared" si="14"/>
        <v>-</v>
      </c>
    </row>
    <row r="742" spans="1:6" customFormat="1" ht="24" customHeight="1" x14ac:dyDescent="0.2">
      <c r="A742" s="140" t="s">
        <v>1482</v>
      </c>
      <c r="B742" s="141" t="s">
        <v>1483</v>
      </c>
      <c r="C742" s="142" t="s">
        <v>1482</v>
      </c>
      <c r="D742" s="262">
        <v>0</v>
      </c>
      <c r="E742" s="262">
        <v>0</v>
      </c>
      <c r="F742" s="143" t="str">
        <f t="shared" si="14"/>
        <v>-</v>
      </c>
    </row>
    <row r="743" spans="1:6" customFormat="1" ht="24" customHeight="1" x14ac:dyDescent="0.2">
      <c r="A743" s="140" t="s">
        <v>1484</v>
      </c>
      <c r="B743" s="144" t="s">
        <v>1485</v>
      </c>
      <c r="C743" s="142" t="s">
        <v>1484</v>
      </c>
      <c r="D743" s="262">
        <v>0</v>
      </c>
      <c r="E743" s="262">
        <v>0</v>
      </c>
      <c r="F743" s="143" t="str">
        <f t="shared" si="14"/>
        <v>-</v>
      </c>
    </row>
    <row r="744" spans="1:6" customFormat="1" ht="24" customHeight="1" x14ac:dyDescent="0.2">
      <c r="A744" s="140" t="s">
        <v>1486</v>
      </c>
      <c r="B744" s="144" t="s">
        <v>1487</v>
      </c>
      <c r="C744" s="142" t="s">
        <v>1486</v>
      </c>
      <c r="D744" s="262">
        <v>0</v>
      </c>
      <c r="E744" s="262">
        <v>0</v>
      </c>
      <c r="F744" s="143" t="str">
        <f t="shared" si="14"/>
        <v>-</v>
      </c>
    </row>
    <row r="745" spans="1:6" customFormat="1" ht="12.75" customHeight="1" x14ac:dyDescent="0.2">
      <c r="A745" s="140" t="s">
        <v>1488</v>
      </c>
      <c r="B745" s="141" t="s">
        <v>1489</v>
      </c>
      <c r="C745" s="142" t="s">
        <v>1488</v>
      </c>
      <c r="D745" s="262">
        <v>0</v>
      </c>
      <c r="E745" s="262">
        <v>0</v>
      </c>
      <c r="F745" s="143" t="str">
        <f t="shared" si="14"/>
        <v>-</v>
      </c>
    </row>
    <row r="746" spans="1:6" customFormat="1" ht="12.75" customHeight="1" x14ac:dyDescent="0.2">
      <c r="A746" s="140" t="s">
        <v>1490</v>
      </c>
      <c r="B746" s="141" t="s">
        <v>1491</v>
      </c>
      <c r="C746" s="142" t="s">
        <v>1490</v>
      </c>
      <c r="D746" s="262">
        <v>0</v>
      </c>
      <c r="E746" s="262">
        <v>0</v>
      </c>
      <c r="F746" s="143" t="str">
        <f t="shared" si="14"/>
        <v>-</v>
      </c>
    </row>
    <row r="747" spans="1:6" customFormat="1" ht="12.75" customHeight="1" x14ac:dyDescent="0.2">
      <c r="A747" s="140" t="s">
        <v>1492</v>
      </c>
      <c r="B747" s="141" t="s">
        <v>1493</v>
      </c>
      <c r="C747" s="142" t="s">
        <v>1492</v>
      </c>
      <c r="D747" s="262">
        <v>0</v>
      </c>
      <c r="E747" s="262">
        <v>0</v>
      </c>
      <c r="F747" s="143" t="str">
        <f t="shared" si="14"/>
        <v>-</v>
      </c>
    </row>
    <row r="748" spans="1:6" customFormat="1" ht="24" customHeight="1" x14ac:dyDescent="0.2">
      <c r="A748" s="140" t="s">
        <v>1494</v>
      </c>
      <c r="B748" s="141" t="s">
        <v>1495</v>
      </c>
      <c r="C748" s="142" t="s">
        <v>1494</v>
      </c>
      <c r="D748" s="262">
        <v>0</v>
      </c>
      <c r="E748" s="262">
        <v>0</v>
      </c>
      <c r="F748" s="143" t="str">
        <f t="shared" si="14"/>
        <v>-</v>
      </c>
    </row>
    <row r="749" spans="1:6" customFormat="1" ht="12.75" customHeight="1" x14ac:dyDescent="0.2">
      <c r="A749" s="140" t="s">
        <v>1496</v>
      </c>
      <c r="B749" s="141" t="s">
        <v>1497</v>
      </c>
      <c r="C749" s="142" t="s">
        <v>1496</v>
      </c>
      <c r="D749" s="262">
        <v>0</v>
      </c>
      <c r="E749" s="262">
        <v>0</v>
      </c>
      <c r="F749" s="143" t="str">
        <f t="shared" si="14"/>
        <v>-</v>
      </c>
    </row>
    <row r="750" spans="1:6" customFormat="1" ht="12.75" customHeight="1" x14ac:dyDescent="0.2">
      <c r="A750" s="140" t="s">
        <v>1498</v>
      </c>
      <c r="B750" s="141" t="s">
        <v>1499</v>
      </c>
      <c r="C750" s="142" t="s">
        <v>1498</v>
      </c>
      <c r="D750" s="262">
        <v>0</v>
      </c>
      <c r="E750" s="262">
        <v>0</v>
      </c>
      <c r="F750" s="143" t="str">
        <f t="shared" si="14"/>
        <v>-</v>
      </c>
    </row>
    <row r="751" spans="1:6" customFormat="1" ht="12.75" customHeight="1" x14ac:dyDescent="0.2">
      <c r="A751" s="140" t="s">
        <v>1500</v>
      </c>
      <c r="B751" s="141" t="s">
        <v>1501</v>
      </c>
      <c r="C751" s="142" t="s">
        <v>1500</v>
      </c>
      <c r="D751" s="262">
        <v>0</v>
      </c>
      <c r="E751" s="262">
        <v>0</v>
      </c>
      <c r="F751" s="143" t="str">
        <f t="shared" si="14"/>
        <v>-</v>
      </c>
    </row>
    <row r="752" spans="1:6" customFormat="1" ht="12.75" customHeight="1" x14ac:dyDescent="0.2">
      <c r="A752" s="140" t="s">
        <v>1502</v>
      </c>
      <c r="B752" s="141" t="s">
        <v>1503</v>
      </c>
      <c r="C752" s="142" t="s">
        <v>1502</v>
      </c>
      <c r="D752" s="262">
        <v>0</v>
      </c>
      <c r="E752" s="262">
        <v>0</v>
      </c>
      <c r="F752" s="143" t="str">
        <f t="shared" si="14"/>
        <v>-</v>
      </c>
    </row>
    <row r="753" spans="1:6" customFormat="1" ht="12.75" customHeight="1" x14ac:dyDescent="0.2">
      <c r="A753" s="140" t="s">
        <v>1504</v>
      </c>
      <c r="B753" s="141" t="s">
        <v>1505</v>
      </c>
      <c r="C753" s="142" t="s">
        <v>1504</v>
      </c>
      <c r="D753" s="262">
        <v>0</v>
      </c>
      <c r="E753" s="262">
        <v>0</v>
      </c>
      <c r="F753" s="143" t="str">
        <f t="shared" si="14"/>
        <v>-</v>
      </c>
    </row>
    <row r="754" spans="1:6" customFormat="1" ht="12.75" customHeight="1" x14ac:dyDescent="0.2">
      <c r="A754" s="140" t="s">
        <v>1506</v>
      </c>
      <c r="B754" s="141" t="s">
        <v>1507</v>
      </c>
      <c r="C754" s="142" t="s">
        <v>1506</v>
      </c>
      <c r="D754" s="262">
        <v>0</v>
      </c>
      <c r="E754" s="262">
        <v>0</v>
      </c>
      <c r="F754" s="143" t="str">
        <f t="shared" si="14"/>
        <v>-</v>
      </c>
    </row>
    <row r="755" spans="1:6" customFormat="1" ht="12.75" customHeight="1" x14ac:dyDescent="0.2">
      <c r="A755" s="140" t="s">
        <v>1508</v>
      </c>
      <c r="B755" s="141" t="s">
        <v>1509</v>
      </c>
      <c r="C755" s="142" t="s">
        <v>1508</v>
      </c>
      <c r="D755" s="262">
        <v>0</v>
      </c>
      <c r="E755" s="262">
        <v>0</v>
      </c>
      <c r="F755" s="143" t="str">
        <f t="shared" si="14"/>
        <v>-</v>
      </c>
    </row>
    <row r="756" spans="1:6" customFormat="1" ht="24" customHeight="1" x14ac:dyDescent="0.2">
      <c r="A756" s="140" t="s">
        <v>1510</v>
      </c>
      <c r="B756" s="144" t="s">
        <v>1511</v>
      </c>
      <c r="C756" s="142" t="s">
        <v>1510</v>
      </c>
      <c r="D756" s="262">
        <v>0</v>
      </c>
      <c r="E756" s="262">
        <v>0</v>
      </c>
      <c r="F756" s="143" t="str">
        <f t="shared" si="14"/>
        <v>-</v>
      </c>
    </row>
    <row r="757" spans="1:6" customFormat="1" ht="24" customHeight="1" x14ac:dyDescent="0.2">
      <c r="A757" s="140" t="s">
        <v>1512</v>
      </c>
      <c r="B757" s="141" t="s">
        <v>1513</v>
      </c>
      <c r="C757" s="142" t="s">
        <v>1512</v>
      </c>
      <c r="D757" s="262">
        <v>0</v>
      </c>
      <c r="E757" s="262">
        <v>0</v>
      </c>
      <c r="F757" s="143" t="str">
        <f t="shared" si="14"/>
        <v>-</v>
      </c>
    </row>
    <row r="758" spans="1:6" customFormat="1" ht="12.75" customHeight="1" x14ac:dyDescent="0.2">
      <c r="A758" s="140" t="s">
        <v>1514</v>
      </c>
      <c r="B758" s="141" t="s">
        <v>1515</v>
      </c>
      <c r="C758" s="142" t="s">
        <v>1514</v>
      </c>
      <c r="D758" s="262">
        <v>0</v>
      </c>
      <c r="E758" s="262">
        <v>0</v>
      </c>
      <c r="F758" s="143" t="str">
        <f t="shared" si="14"/>
        <v>-</v>
      </c>
    </row>
    <row r="759" spans="1:6" customFormat="1" ht="12.75" customHeight="1" x14ac:dyDescent="0.2">
      <c r="A759" s="140" t="s">
        <v>1516</v>
      </c>
      <c r="B759" s="141" t="s">
        <v>1517</v>
      </c>
      <c r="C759" s="142" t="s">
        <v>1516</v>
      </c>
      <c r="D759" s="262">
        <v>0</v>
      </c>
      <c r="E759" s="262">
        <v>0</v>
      </c>
      <c r="F759" s="143" t="str">
        <f t="shared" si="14"/>
        <v>-</v>
      </c>
    </row>
    <row r="760" spans="1:6" customFormat="1" ht="12.75" customHeight="1" x14ac:dyDescent="0.2">
      <c r="A760" s="140" t="s">
        <v>1518</v>
      </c>
      <c r="B760" s="141" t="s">
        <v>1519</v>
      </c>
      <c r="C760" s="142" t="s">
        <v>1518</v>
      </c>
      <c r="D760" s="262">
        <v>0</v>
      </c>
      <c r="E760" s="262">
        <v>0</v>
      </c>
      <c r="F760" s="143" t="str">
        <f t="shared" si="14"/>
        <v>-</v>
      </c>
    </row>
    <row r="761" spans="1:6" customFormat="1" ht="12.75" customHeight="1" x14ac:dyDescent="0.2">
      <c r="A761" s="140" t="s">
        <v>1520</v>
      </c>
      <c r="B761" s="141" t="s">
        <v>1521</v>
      </c>
      <c r="C761" s="142" t="s">
        <v>1520</v>
      </c>
      <c r="D761" s="262">
        <v>0</v>
      </c>
      <c r="E761" s="262">
        <v>0</v>
      </c>
      <c r="F761" s="143" t="str">
        <f t="shared" si="14"/>
        <v>-</v>
      </c>
    </row>
    <row r="762" spans="1:6" customFormat="1" ht="12.75" customHeight="1" x14ac:dyDescent="0.2">
      <c r="A762" s="140" t="s">
        <v>1522</v>
      </c>
      <c r="B762" s="141" t="s">
        <v>1523</v>
      </c>
      <c r="C762" s="142" t="s">
        <v>1522</v>
      </c>
      <c r="D762" s="262">
        <v>0</v>
      </c>
      <c r="E762" s="262">
        <v>0</v>
      </c>
      <c r="F762" s="143" t="str">
        <f t="shared" si="14"/>
        <v>-</v>
      </c>
    </row>
    <row r="763" spans="1:6" customFormat="1" ht="12.75" customHeight="1" x14ac:dyDescent="0.2">
      <c r="A763" s="140" t="s">
        <v>1524</v>
      </c>
      <c r="B763" s="141" t="s">
        <v>1525</v>
      </c>
      <c r="C763" s="142" t="s">
        <v>1524</v>
      </c>
      <c r="D763" s="262">
        <v>0</v>
      </c>
      <c r="E763" s="262">
        <v>0</v>
      </c>
      <c r="F763" s="143" t="str">
        <f t="shared" si="14"/>
        <v>-</v>
      </c>
    </row>
    <row r="764" spans="1:6" customFormat="1" ht="12.75" customHeight="1" x14ac:dyDescent="0.2">
      <c r="A764" s="140" t="s">
        <v>1526</v>
      </c>
      <c r="B764" s="141" t="s">
        <v>1527</v>
      </c>
      <c r="C764" s="142" t="s">
        <v>1526</v>
      </c>
      <c r="D764" s="262">
        <v>0</v>
      </c>
      <c r="E764" s="262">
        <v>0</v>
      </c>
      <c r="F764" s="143" t="str">
        <f t="shared" si="14"/>
        <v>-</v>
      </c>
    </row>
    <row r="765" spans="1:6" customFormat="1" ht="12.75" customHeight="1" x14ac:dyDescent="0.2">
      <c r="A765" s="140" t="s">
        <v>1528</v>
      </c>
      <c r="B765" s="141" t="s">
        <v>1529</v>
      </c>
      <c r="C765" s="142" t="s">
        <v>1528</v>
      </c>
      <c r="D765" s="262">
        <v>0</v>
      </c>
      <c r="E765" s="262">
        <v>0</v>
      </c>
      <c r="F765" s="143" t="str">
        <f t="shared" si="14"/>
        <v>-</v>
      </c>
    </row>
    <row r="766" spans="1:6" customFormat="1" ht="12.75" customHeight="1" x14ac:dyDescent="0.2">
      <c r="A766" s="140" t="s">
        <v>1530</v>
      </c>
      <c r="B766" s="141" t="s">
        <v>1531</v>
      </c>
      <c r="C766" s="142" t="s">
        <v>1530</v>
      </c>
      <c r="D766" s="262">
        <v>0</v>
      </c>
      <c r="E766" s="262">
        <v>0</v>
      </c>
      <c r="F766" s="143" t="str">
        <f t="shared" si="14"/>
        <v>-</v>
      </c>
    </row>
    <row r="767" spans="1:6" customFormat="1" ht="24" customHeight="1" x14ac:dyDescent="0.2">
      <c r="A767" s="140" t="s">
        <v>1532</v>
      </c>
      <c r="B767" s="144" t="s">
        <v>1533</v>
      </c>
      <c r="C767" s="142" t="s">
        <v>1532</v>
      </c>
      <c r="D767" s="262">
        <v>0</v>
      </c>
      <c r="E767" s="262">
        <v>0</v>
      </c>
      <c r="F767" s="143" t="str">
        <f t="shared" si="14"/>
        <v>-</v>
      </c>
    </row>
    <row r="768" spans="1:6" customFormat="1" ht="12.75" customHeight="1" x14ac:dyDescent="0.2">
      <c r="A768" s="140" t="s">
        <v>1534</v>
      </c>
      <c r="B768" s="141" t="s">
        <v>1535</v>
      </c>
      <c r="C768" s="142" t="s">
        <v>1534</v>
      </c>
      <c r="D768" s="262">
        <v>0</v>
      </c>
      <c r="E768" s="262">
        <v>0</v>
      </c>
      <c r="F768" s="143" t="str">
        <f t="shared" si="14"/>
        <v>-</v>
      </c>
    </row>
    <row r="769" spans="1:6" customFormat="1" ht="12.75" customHeight="1" x14ac:dyDescent="0.2">
      <c r="A769" s="140" t="s">
        <v>1536</v>
      </c>
      <c r="B769" s="141" t="s">
        <v>1537</v>
      </c>
      <c r="C769" s="142" t="s">
        <v>1536</v>
      </c>
      <c r="D769" s="262">
        <v>0</v>
      </c>
      <c r="E769" s="262">
        <v>0</v>
      </c>
      <c r="F769" s="143" t="str">
        <f t="shared" si="14"/>
        <v>-</v>
      </c>
    </row>
    <row r="770" spans="1:6" customFormat="1" ht="12.75" customHeight="1" x14ac:dyDescent="0.2">
      <c r="A770" s="140" t="s">
        <v>1538</v>
      </c>
      <c r="B770" s="141" t="s">
        <v>1539</v>
      </c>
      <c r="C770" s="142" t="s">
        <v>1538</v>
      </c>
      <c r="D770" s="262">
        <v>0</v>
      </c>
      <c r="E770" s="262">
        <v>0</v>
      </c>
      <c r="F770" s="143" t="str">
        <f t="shared" si="14"/>
        <v>-</v>
      </c>
    </row>
    <row r="771" spans="1:6" customFormat="1" ht="12.75" customHeight="1" x14ac:dyDescent="0.2">
      <c r="A771" s="140" t="s">
        <v>1540</v>
      </c>
      <c r="B771" s="141" t="s">
        <v>1541</v>
      </c>
      <c r="C771" s="142" t="s">
        <v>1540</v>
      </c>
      <c r="D771" s="262">
        <v>0</v>
      </c>
      <c r="E771" s="262">
        <v>0</v>
      </c>
      <c r="F771" s="143" t="str">
        <f t="shared" si="14"/>
        <v>-</v>
      </c>
    </row>
    <row r="772" spans="1:6" customFormat="1" ht="12.75" customHeight="1" x14ac:dyDescent="0.2">
      <c r="A772" s="140" t="s">
        <v>1542</v>
      </c>
      <c r="B772" s="141" t="s">
        <v>1543</v>
      </c>
      <c r="C772" s="142" t="s">
        <v>1542</v>
      </c>
      <c r="D772" s="262">
        <v>0</v>
      </c>
      <c r="E772" s="262">
        <v>0</v>
      </c>
      <c r="F772" s="143" t="str">
        <f t="shared" si="14"/>
        <v>-</v>
      </c>
    </row>
    <row r="773" spans="1:6" customFormat="1" ht="24" customHeight="1" x14ac:dyDescent="0.2">
      <c r="A773" s="140" t="s">
        <v>1544</v>
      </c>
      <c r="B773" s="141" t="s">
        <v>1545</v>
      </c>
      <c r="C773" s="142" t="s">
        <v>1544</v>
      </c>
      <c r="D773" s="262">
        <v>0</v>
      </c>
      <c r="E773" s="262">
        <v>0</v>
      </c>
      <c r="F773" s="143" t="str">
        <f t="shared" si="14"/>
        <v>-</v>
      </c>
    </row>
    <row r="774" spans="1:6" customFormat="1" ht="24" customHeight="1" x14ac:dyDescent="0.2">
      <c r="A774" s="140" t="s">
        <v>1546</v>
      </c>
      <c r="B774" s="144" t="s">
        <v>1547</v>
      </c>
      <c r="C774" s="142" t="s">
        <v>1546</v>
      </c>
      <c r="D774" s="262">
        <v>0</v>
      </c>
      <c r="E774" s="262">
        <v>0</v>
      </c>
      <c r="F774" s="143" t="str">
        <f t="shared" si="14"/>
        <v>-</v>
      </c>
    </row>
    <row r="775" spans="1:6" customFormat="1" ht="12.75" customHeight="1" x14ac:dyDescent="0.2">
      <c r="A775" s="140" t="s">
        <v>1548</v>
      </c>
      <c r="B775" s="144" t="s">
        <v>1549</v>
      </c>
      <c r="C775" s="142" t="s">
        <v>1548</v>
      </c>
      <c r="D775" s="262">
        <v>0</v>
      </c>
      <c r="E775" s="262">
        <v>0</v>
      </c>
      <c r="F775" s="143" t="str">
        <f t="shared" si="14"/>
        <v>-</v>
      </c>
    </row>
    <row r="776" spans="1:6" customFormat="1" ht="12.75" customHeight="1" x14ac:dyDescent="0.2">
      <c r="A776" s="140" t="s">
        <v>1550</v>
      </c>
      <c r="B776" s="144" t="s">
        <v>1551</v>
      </c>
      <c r="C776" s="142" t="s">
        <v>1550</v>
      </c>
      <c r="D776" s="262">
        <v>0</v>
      </c>
      <c r="E776" s="262">
        <v>0</v>
      </c>
      <c r="F776" s="143" t="str">
        <f t="shared" si="14"/>
        <v>-</v>
      </c>
    </row>
    <row r="777" spans="1:6" customFormat="1" ht="12.75" customHeight="1" x14ac:dyDescent="0.2">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
      <c r="A778" s="140" t="s">
        <v>1554</v>
      </c>
      <c r="B778" s="144" t="s">
        <v>1555</v>
      </c>
      <c r="C778" s="142" t="s">
        <v>1554</v>
      </c>
      <c r="D778" s="262">
        <v>0</v>
      </c>
      <c r="E778" s="262">
        <v>0</v>
      </c>
      <c r="F778" s="143" t="str">
        <f t="shared" si="15"/>
        <v>-</v>
      </c>
    </row>
    <row r="779" spans="1:6" customFormat="1" ht="24" customHeight="1" x14ac:dyDescent="0.2">
      <c r="A779" s="140" t="s">
        <v>1556</v>
      </c>
      <c r="B779" s="144" t="s">
        <v>1557</v>
      </c>
      <c r="C779" s="142" t="s">
        <v>1556</v>
      </c>
      <c r="D779" s="262">
        <v>0</v>
      </c>
      <c r="E779" s="262">
        <v>0</v>
      </c>
      <c r="F779" s="143" t="str">
        <f t="shared" si="15"/>
        <v>-</v>
      </c>
    </row>
    <row r="780" spans="1:6" customFormat="1" ht="24" customHeight="1" x14ac:dyDescent="0.2">
      <c r="A780" s="140" t="s">
        <v>1558</v>
      </c>
      <c r="B780" s="144" t="s">
        <v>1559</v>
      </c>
      <c r="C780" s="142" t="s">
        <v>1558</v>
      </c>
      <c r="D780" s="262">
        <v>0</v>
      </c>
      <c r="E780" s="262">
        <v>0</v>
      </c>
      <c r="F780" s="143" t="str">
        <f t="shared" si="15"/>
        <v>-</v>
      </c>
    </row>
    <row r="781" spans="1:6" customFormat="1" ht="12.75" customHeight="1" x14ac:dyDescent="0.2">
      <c r="A781" s="140" t="s">
        <v>1560</v>
      </c>
      <c r="B781" s="144" t="s">
        <v>1561</v>
      </c>
      <c r="C781" s="142" t="s">
        <v>1560</v>
      </c>
      <c r="D781" s="262">
        <v>0</v>
      </c>
      <c r="E781" s="262">
        <v>0</v>
      </c>
      <c r="F781" s="143" t="str">
        <f t="shared" si="15"/>
        <v>-</v>
      </c>
    </row>
    <row r="782" spans="1:6" customFormat="1" ht="24" customHeight="1" x14ac:dyDescent="0.2">
      <c r="A782" s="140" t="s">
        <v>1562</v>
      </c>
      <c r="B782" s="144" t="s">
        <v>1563</v>
      </c>
      <c r="C782" s="142" t="s">
        <v>1562</v>
      </c>
      <c r="D782" s="262">
        <v>0</v>
      </c>
      <c r="E782" s="262">
        <v>0</v>
      </c>
      <c r="F782" s="143" t="str">
        <f t="shared" si="15"/>
        <v>-</v>
      </c>
    </row>
    <row r="783" spans="1:6" customFormat="1" ht="12.75" customHeight="1" x14ac:dyDescent="0.2">
      <c r="A783" s="140" t="s">
        <v>1564</v>
      </c>
      <c r="B783" s="144" t="s">
        <v>1565</v>
      </c>
      <c r="C783" s="142" t="s">
        <v>1564</v>
      </c>
      <c r="D783" s="262">
        <v>0</v>
      </c>
      <c r="E783" s="262">
        <v>0</v>
      </c>
      <c r="F783" s="143" t="str">
        <f t="shared" si="15"/>
        <v>-</v>
      </c>
    </row>
    <row r="784" spans="1:6" customFormat="1" ht="12.75" customHeight="1" x14ac:dyDescent="0.2">
      <c r="A784" s="140" t="s">
        <v>1566</v>
      </c>
      <c r="B784" s="144" t="s">
        <v>1567</v>
      </c>
      <c r="C784" s="142" t="s">
        <v>1566</v>
      </c>
      <c r="D784" s="262">
        <v>0</v>
      </c>
      <c r="E784" s="262">
        <v>0</v>
      </c>
      <c r="F784" s="143" t="str">
        <f t="shared" si="15"/>
        <v>-</v>
      </c>
    </row>
    <row r="785" spans="1:6" customFormat="1" ht="24" customHeight="1" x14ac:dyDescent="0.2">
      <c r="A785" s="140" t="s">
        <v>1568</v>
      </c>
      <c r="B785" s="144" t="s">
        <v>1569</v>
      </c>
      <c r="C785" s="142" t="s">
        <v>1568</v>
      </c>
      <c r="D785" s="262">
        <v>0</v>
      </c>
      <c r="E785" s="262">
        <v>0</v>
      </c>
      <c r="F785" s="143" t="str">
        <f t="shared" si="15"/>
        <v>-</v>
      </c>
    </row>
    <row r="786" spans="1:6" customFormat="1" ht="24" customHeight="1" x14ac:dyDescent="0.2">
      <c r="A786" s="140" t="s">
        <v>1570</v>
      </c>
      <c r="B786" s="144" t="s">
        <v>1571</v>
      </c>
      <c r="C786" s="142" t="s">
        <v>1570</v>
      </c>
      <c r="D786" s="262">
        <v>0</v>
      </c>
      <c r="E786" s="262">
        <v>0</v>
      </c>
      <c r="F786" s="143" t="str">
        <f t="shared" si="15"/>
        <v>-</v>
      </c>
    </row>
    <row r="787" spans="1:6" customFormat="1" ht="24" customHeight="1" x14ac:dyDescent="0.2">
      <c r="A787" s="140" t="s">
        <v>1572</v>
      </c>
      <c r="B787" s="144" t="s">
        <v>1573</v>
      </c>
      <c r="C787" s="142" t="s">
        <v>1572</v>
      </c>
      <c r="D787" s="262">
        <v>0</v>
      </c>
      <c r="E787" s="262">
        <v>0</v>
      </c>
      <c r="F787" s="143" t="str">
        <f t="shared" si="15"/>
        <v>-</v>
      </c>
    </row>
    <row r="788" spans="1:6" customFormat="1" ht="24" customHeight="1" x14ac:dyDescent="0.2">
      <c r="A788" s="140" t="s">
        <v>1574</v>
      </c>
      <c r="B788" s="144" t="s">
        <v>1575</v>
      </c>
      <c r="C788" s="142" t="s">
        <v>1574</v>
      </c>
      <c r="D788" s="262">
        <v>0</v>
      </c>
      <c r="E788" s="262">
        <v>0</v>
      </c>
      <c r="F788" s="143" t="str">
        <f t="shared" si="15"/>
        <v>-</v>
      </c>
    </row>
    <row r="789" spans="1:6" customFormat="1" ht="24" customHeight="1" x14ac:dyDescent="0.2">
      <c r="A789" s="140" t="s">
        <v>1576</v>
      </c>
      <c r="B789" s="144" t="s">
        <v>1577</v>
      </c>
      <c r="C789" s="142" t="s">
        <v>1576</v>
      </c>
      <c r="D789" s="262">
        <v>0</v>
      </c>
      <c r="E789" s="262">
        <v>0</v>
      </c>
      <c r="F789" s="143" t="str">
        <f t="shared" si="15"/>
        <v>-</v>
      </c>
    </row>
    <row r="790" spans="1:6" customFormat="1" ht="24" customHeight="1" x14ac:dyDescent="0.2">
      <c r="A790" s="140" t="s">
        <v>1578</v>
      </c>
      <c r="B790" s="141" t="s">
        <v>1579</v>
      </c>
      <c r="C790" s="142" t="s">
        <v>1578</v>
      </c>
      <c r="D790" s="262">
        <v>0</v>
      </c>
      <c r="E790" s="262">
        <v>0</v>
      </c>
      <c r="F790" s="143" t="str">
        <f t="shared" si="15"/>
        <v>-</v>
      </c>
    </row>
    <row r="791" spans="1:6" customFormat="1" ht="24" customHeight="1" x14ac:dyDescent="0.2">
      <c r="A791" s="140" t="s">
        <v>1580</v>
      </c>
      <c r="B791" s="141" t="s">
        <v>1581</v>
      </c>
      <c r="C791" s="142" t="s">
        <v>1580</v>
      </c>
      <c r="D791" s="262">
        <v>0</v>
      </c>
      <c r="E791" s="262">
        <v>0</v>
      </c>
      <c r="F791" s="143" t="str">
        <f t="shared" si="15"/>
        <v>-</v>
      </c>
    </row>
    <row r="792" spans="1:6" customFormat="1" ht="24" customHeight="1" x14ac:dyDescent="0.2">
      <c r="A792" s="140" t="s">
        <v>1582</v>
      </c>
      <c r="B792" s="141" t="s">
        <v>1583</v>
      </c>
      <c r="C792" s="142" t="s">
        <v>1582</v>
      </c>
      <c r="D792" s="262">
        <v>0</v>
      </c>
      <c r="E792" s="262">
        <v>0</v>
      </c>
      <c r="F792" s="143" t="str">
        <f t="shared" si="15"/>
        <v>-</v>
      </c>
    </row>
    <row r="793" spans="1:6" customFormat="1" ht="24" customHeight="1" x14ac:dyDescent="0.2">
      <c r="A793" s="140" t="s">
        <v>1584</v>
      </c>
      <c r="B793" s="141" t="s">
        <v>1585</v>
      </c>
      <c r="C793" s="142" t="s">
        <v>1584</v>
      </c>
      <c r="D793" s="262">
        <v>0</v>
      </c>
      <c r="E793" s="262">
        <v>0</v>
      </c>
      <c r="F793" s="143" t="str">
        <f t="shared" si="15"/>
        <v>-</v>
      </c>
    </row>
    <row r="794" spans="1:6" customFormat="1" ht="12.75" customHeight="1" x14ac:dyDescent="0.2">
      <c r="A794" s="140" t="s">
        <v>1586</v>
      </c>
      <c r="B794" s="141" t="s">
        <v>1587</v>
      </c>
      <c r="C794" s="142" t="s">
        <v>1586</v>
      </c>
      <c r="D794" s="262">
        <v>0</v>
      </c>
      <c r="E794" s="262">
        <v>0</v>
      </c>
      <c r="F794" s="143" t="str">
        <f t="shared" si="15"/>
        <v>-</v>
      </c>
    </row>
    <row r="795" spans="1:6" customFormat="1" ht="12.75" customHeight="1" x14ac:dyDescent="0.2">
      <c r="A795" s="140" t="s">
        <v>1588</v>
      </c>
      <c r="B795" s="141" t="s">
        <v>1589</v>
      </c>
      <c r="C795" s="142" t="s">
        <v>1588</v>
      </c>
      <c r="D795" s="262">
        <v>0</v>
      </c>
      <c r="E795" s="262">
        <v>0</v>
      </c>
      <c r="F795" s="143" t="str">
        <f t="shared" si="15"/>
        <v>-</v>
      </c>
    </row>
    <row r="796" spans="1:6" customFormat="1" ht="12.75" customHeight="1" x14ac:dyDescent="0.2">
      <c r="A796" s="140" t="s">
        <v>1590</v>
      </c>
      <c r="B796" s="141" t="s">
        <v>1591</v>
      </c>
      <c r="C796" s="142" t="s">
        <v>1590</v>
      </c>
      <c r="D796" s="262">
        <v>0</v>
      </c>
      <c r="E796" s="262">
        <v>0</v>
      </c>
      <c r="F796" s="143" t="str">
        <f t="shared" si="15"/>
        <v>-</v>
      </c>
    </row>
    <row r="797" spans="1:6" customFormat="1" ht="24" customHeight="1" x14ac:dyDescent="0.2">
      <c r="A797" s="140" t="s">
        <v>1592</v>
      </c>
      <c r="B797" s="141" t="s">
        <v>1593</v>
      </c>
      <c r="C797" s="142" t="s">
        <v>1592</v>
      </c>
      <c r="D797" s="262">
        <v>0</v>
      </c>
      <c r="E797" s="262">
        <v>0</v>
      </c>
      <c r="F797" s="143" t="str">
        <f t="shared" si="15"/>
        <v>-</v>
      </c>
    </row>
    <row r="798" spans="1:6" customFormat="1" ht="24" customHeight="1" x14ac:dyDescent="0.2">
      <c r="A798" s="140" t="s">
        <v>1594</v>
      </c>
      <c r="B798" s="141" t="s">
        <v>1595</v>
      </c>
      <c r="C798" s="142" t="s">
        <v>1594</v>
      </c>
      <c r="D798" s="262">
        <v>0</v>
      </c>
      <c r="E798" s="262">
        <v>0</v>
      </c>
      <c r="F798" s="143" t="str">
        <f t="shared" si="15"/>
        <v>-</v>
      </c>
    </row>
    <row r="799" spans="1:6" customFormat="1" ht="24" customHeight="1" x14ac:dyDescent="0.2">
      <c r="A799" s="140" t="s">
        <v>1596</v>
      </c>
      <c r="B799" s="141" t="s">
        <v>1597</v>
      </c>
      <c r="C799" s="142" t="s">
        <v>1596</v>
      </c>
      <c r="D799" s="262">
        <v>0</v>
      </c>
      <c r="E799" s="262">
        <v>0</v>
      </c>
      <c r="F799" s="143" t="str">
        <f t="shared" si="15"/>
        <v>-</v>
      </c>
    </row>
    <row r="800" spans="1:6" customFormat="1" ht="24" customHeight="1" x14ac:dyDescent="0.2">
      <c r="A800" s="140" t="s">
        <v>1598</v>
      </c>
      <c r="B800" s="141" t="s">
        <v>1599</v>
      </c>
      <c r="C800" s="142" t="s">
        <v>1598</v>
      </c>
      <c r="D800" s="262">
        <v>0</v>
      </c>
      <c r="E800" s="262">
        <v>0</v>
      </c>
      <c r="F800" s="143" t="str">
        <f t="shared" si="15"/>
        <v>-</v>
      </c>
    </row>
    <row r="801" spans="1:6" customFormat="1" ht="24" customHeight="1" x14ac:dyDescent="0.2">
      <c r="A801" s="140" t="s">
        <v>1600</v>
      </c>
      <c r="B801" s="141" t="s">
        <v>1601</v>
      </c>
      <c r="C801" s="142" t="s">
        <v>1600</v>
      </c>
      <c r="D801" s="262">
        <v>0</v>
      </c>
      <c r="E801" s="262">
        <v>0</v>
      </c>
      <c r="F801" s="143" t="str">
        <f t="shared" si="15"/>
        <v>-</v>
      </c>
    </row>
    <row r="802" spans="1:6" customFormat="1" ht="24" customHeight="1" x14ac:dyDescent="0.2">
      <c r="A802" s="140" t="s">
        <v>1602</v>
      </c>
      <c r="B802" s="141" t="s">
        <v>1603</v>
      </c>
      <c r="C802" s="142" t="s">
        <v>1602</v>
      </c>
      <c r="D802" s="262">
        <v>0</v>
      </c>
      <c r="E802" s="262">
        <v>0</v>
      </c>
      <c r="F802" s="143" t="str">
        <f t="shared" si="15"/>
        <v>-</v>
      </c>
    </row>
    <row r="803" spans="1:6" customFormat="1" ht="24" customHeight="1" x14ac:dyDescent="0.2">
      <c r="A803" s="140" t="s">
        <v>1604</v>
      </c>
      <c r="B803" s="141" t="s">
        <v>1605</v>
      </c>
      <c r="C803" s="142" t="s">
        <v>1604</v>
      </c>
      <c r="D803" s="262">
        <v>0</v>
      </c>
      <c r="E803" s="262">
        <v>0</v>
      </c>
      <c r="F803" s="143" t="str">
        <f t="shared" si="15"/>
        <v>-</v>
      </c>
    </row>
    <row r="804" spans="1:6" customFormat="1" ht="12.75" customHeight="1" x14ac:dyDescent="0.2">
      <c r="A804" s="140" t="s">
        <v>1606</v>
      </c>
      <c r="B804" s="141" t="s">
        <v>1607</v>
      </c>
      <c r="C804" s="142" t="s">
        <v>1606</v>
      </c>
      <c r="D804" s="262">
        <v>0</v>
      </c>
      <c r="E804" s="262">
        <v>0</v>
      </c>
      <c r="F804" s="143" t="str">
        <f t="shared" si="15"/>
        <v>-</v>
      </c>
    </row>
    <row r="805" spans="1:6" customFormat="1" ht="12.75" customHeight="1" x14ac:dyDescent="0.2">
      <c r="A805" s="140" t="s">
        <v>1608</v>
      </c>
      <c r="B805" s="141" t="s">
        <v>1609</v>
      </c>
      <c r="C805" s="142" t="s">
        <v>1608</v>
      </c>
      <c r="D805" s="262">
        <v>0</v>
      </c>
      <c r="E805" s="262">
        <v>0</v>
      </c>
      <c r="F805" s="143" t="str">
        <f t="shared" si="15"/>
        <v>-</v>
      </c>
    </row>
    <row r="806" spans="1:6" customFormat="1" ht="24" customHeight="1" x14ac:dyDescent="0.2">
      <c r="A806" s="140" t="s">
        <v>1610</v>
      </c>
      <c r="B806" s="141" t="s">
        <v>1611</v>
      </c>
      <c r="C806" s="142" t="s">
        <v>1610</v>
      </c>
      <c r="D806" s="262">
        <v>0</v>
      </c>
      <c r="E806" s="262">
        <v>0</v>
      </c>
      <c r="F806" s="143" t="str">
        <f t="shared" si="15"/>
        <v>-</v>
      </c>
    </row>
    <row r="807" spans="1:6" customFormat="1" ht="24" customHeight="1" x14ac:dyDescent="0.2">
      <c r="A807" s="140" t="s">
        <v>1612</v>
      </c>
      <c r="B807" s="141" t="s">
        <v>1613</v>
      </c>
      <c r="C807" s="142" t="s">
        <v>1612</v>
      </c>
      <c r="D807" s="262">
        <v>0</v>
      </c>
      <c r="E807" s="262">
        <v>0</v>
      </c>
      <c r="F807" s="143" t="str">
        <f t="shared" si="15"/>
        <v>-</v>
      </c>
    </row>
    <row r="808" spans="1:6" customFormat="1" ht="12.75" customHeight="1" x14ac:dyDescent="0.2">
      <c r="A808" s="140" t="s">
        <v>1614</v>
      </c>
      <c r="B808" s="141" t="s">
        <v>1615</v>
      </c>
      <c r="C808" s="142" t="s">
        <v>1614</v>
      </c>
      <c r="D808" s="262">
        <v>0</v>
      </c>
      <c r="E808" s="262">
        <v>0</v>
      </c>
      <c r="F808" s="143" t="str">
        <f t="shared" si="15"/>
        <v>-</v>
      </c>
    </row>
    <row r="809" spans="1:6" customFormat="1" ht="12.75" customHeight="1" x14ac:dyDescent="0.2">
      <c r="A809" s="140" t="s">
        <v>1616</v>
      </c>
      <c r="B809" s="141" t="s">
        <v>1617</v>
      </c>
      <c r="C809" s="142" t="s">
        <v>1616</v>
      </c>
      <c r="D809" s="262">
        <v>0</v>
      </c>
      <c r="E809" s="262">
        <v>0</v>
      </c>
      <c r="F809" s="143" t="str">
        <f t="shared" si="15"/>
        <v>-</v>
      </c>
    </row>
    <row r="810" spans="1:6" customFormat="1" ht="12.75" customHeight="1" x14ac:dyDescent="0.2">
      <c r="A810" s="140" t="s">
        <v>1618</v>
      </c>
      <c r="B810" s="141" t="s">
        <v>1619</v>
      </c>
      <c r="C810" s="142" t="s">
        <v>1618</v>
      </c>
      <c r="D810" s="262">
        <v>0</v>
      </c>
      <c r="E810" s="262">
        <v>0</v>
      </c>
      <c r="F810" s="143" t="str">
        <f t="shared" si="15"/>
        <v>-</v>
      </c>
    </row>
    <row r="811" spans="1:6" customFormat="1" ht="12.75" customHeight="1" x14ac:dyDescent="0.2">
      <c r="A811" s="140" t="s">
        <v>1620</v>
      </c>
      <c r="B811" s="141" t="s">
        <v>1621</v>
      </c>
      <c r="C811" s="142" t="s">
        <v>1620</v>
      </c>
      <c r="D811" s="262">
        <v>0</v>
      </c>
      <c r="E811" s="262">
        <v>0</v>
      </c>
      <c r="F811" s="143" t="str">
        <f t="shared" si="15"/>
        <v>-</v>
      </c>
    </row>
    <row r="812" spans="1:6" customFormat="1" ht="12.75" customHeight="1" x14ac:dyDescent="0.2">
      <c r="A812" s="140" t="s">
        <v>1622</v>
      </c>
      <c r="B812" s="141" t="s">
        <v>1623</v>
      </c>
      <c r="C812" s="142" t="s">
        <v>1622</v>
      </c>
      <c r="D812" s="262">
        <v>0</v>
      </c>
      <c r="E812" s="262">
        <v>0</v>
      </c>
      <c r="F812" s="143" t="str">
        <f t="shared" si="15"/>
        <v>-</v>
      </c>
    </row>
    <row r="813" spans="1:6" customFormat="1" ht="12.75" customHeight="1" x14ac:dyDescent="0.2">
      <c r="A813" s="140" t="s">
        <v>1624</v>
      </c>
      <c r="B813" s="141" t="s">
        <v>1625</v>
      </c>
      <c r="C813" s="142" t="s">
        <v>1624</v>
      </c>
      <c r="D813" s="262">
        <v>0</v>
      </c>
      <c r="E813" s="262">
        <v>0</v>
      </c>
      <c r="F813" s="143" t="str">
        <f t="shared" si="15"/>
        <v>-</v>
      </c>
    </row>
    <row r="814" spans="1:6" customFormat="1" ht="12.75" customHeight="1" x14ac:dyDescent="0.2">
      <c r="A814" s="140" t="s">
        <v>1626</v>
      </c>
      <c r="B814" s="141" t="s">
        <v>1627</v>
      </c>
      <c r="C814" s="142" t="s">
        <v>1626</v>
      </c>
      <c r="D814" s="262">
        <v>0</v>
      </c>
      <c r="E814" s="262">
        <v>0</v>
      </c>
      <c r="F814" s="143" t="str">
        <f t="shared" si="15"/>
        <v>-</v>
      </c>
    </row>
    <row r="815" spans="1:6" customFormat="1" ht="12.75" customHeight="1" x14ac:dyDescent="0.2">
      <c r="A815" s="140" t="s">
        <v>1628</v>
      </c>
      <c r="B815" s="141" t="s">
        <v>1629</v>
      </c>
      <c r="C815" s="142" t="s">
        <v>1628</v>
      </c>
      <c r="D815" s="262">
        <v>0</v>
      </c>
      <c r="E815" s="262">
        <v>0</v>
      </c>
      <c r="F815" s="143" t="str">
        <f t="shared" si="15"/>
        <v>-</v>
      </c>
    </row>
    <row r="816" spans="1:6" customFormat="1" ht="12.75" customHeight="1" x14ac:dyDescent="0.2">
      <c r="A816" s="140" t="s">
        <v>1630</v>
      </c>
      <c r="B816" s="141" t="s">
        <v>1631</v>
      </c>
      <c r="C816" s="142" t="s">
        <v>1630</v>
      </c>
      <c r="D816" s="262">
        <v>0</v>
      </c>
      <c r="E816" s="262">
        <v>0</v>
      </c>
      <c r="F816" s="143" t="str">
        <f t="shared" si="15"/>
        <v>-</v>
      </c>
    </row>
    <row r="817" spans="1:6" customFormat="1" ht="12.75" customHeight="1" x14ac:dyDescent="0.2">
      <c r="A817" s="140" t="s">
        <v>1632</v>
      </c>
      <c r="B817" s="141" t="s">
        <v>1633</v>
      </c>
      <c r="C817" s="142" t="s">
        <v>1632</v>
      </c>
      <c r="D817" s="262">
        <v>0</v>
      </c>
      <c r="E817" s="262">
        <v>0</v>
      </c>
      <c r="F817" s="143" t="str">
        <f t="shared" si="15"/>
        <v>-</v>
      </c>
    </row>
    <row r="818" spans="1:6" customFormat="1" ht="12.75" customHeight="1" x14ac:dyDescent="0.2">
      <c r="A818" s="140" t="s">
        <v>1634</v>
      </c>
      <c r="B818" s="141" t="s">
        <v>1635</v>
      </c>
      <c r="C818" s="142" t="s">
        <v>1634</v>
      </c>
      <c r="D818" s="262">
        <v>0</v>
      </c>
      <c r="E818" s="262">
        <v>0</v>
      </c>
      <c r="F818" s="143" t="str">
        <f t="shared" si="15"/>
        <v>-</v>
      </c>
    </row>
    <row r="819" spans="1:6" customFormat="1" ht="12.75" customHeight="1" x14ac:dyDescent="0.2">
      <c r="A819" s="140" t="s">
        <v>1636</v>
      </c>
      <c r="B819" s="141" t="s">
        <v>1637</v>
      </c>
      <c r="C819" s="142" t="s">
        <v>1636</v>
      </c>
      <c r="D819" s="262">
        <v>0</v>
      </c>
      <c r="E819" s="262">
        <v>0</v>
      </c>
      <c r="F819" s="143" t="str">
        <f t="shared" si="15"/>
        <v>-</v>
      </c>
    </row>
    <row r="820" spans="1:6" customFormat="1" ht="24" customHeight="1" x14ac:dyDescent="0.2">
      <c r="A820" s="140" t="s">
        <v>1638</v>
      </c>
      <c r="B820" s="144" t="s">
        <v>1639</v>
      </c>
      <c r="C820" s="142" t="s">
        <v>1638</v>
      </c>
      <c r="D820" s="262">
        <v>0</v>
      </c>
      <c r="E820" s="262">
        <v>0</v>
      </c>
      <c r="F820" s="143" t="str">
        <f t="shared" si="15"/>
        <v>-</v>
      </c>
    </row>
    <row r="821" spans="1:6" customFormat="1" ht="12.75" customHeight="1" x14ac:dyDescent="0.2">
      <c r="A821" s="140" t="s">
        <v>1640</v>
      </c>
      <c r="B821" s="141" t="s">
        <v>1641</v>
      </c>
      <c r="C821" s="142" t="s">
        <v>1640</v>
      </c>
      <c r="D821" s="262">
        <v>0</v>
      </c>
      <c r="E821" s="262">
        <v>0</v>
      </c>
      <c r="F821" s="143" t="str">
        <f t="shared" si="15"/>
        <v>-</v>
      </c>
    </row>
    <row r="822" spans="1:6" customFormat="1" ht="12.75" customHeight="1" x14ac:dyDescent="0.2">
      <c r="A822" s="140" t="s">
        <v>1642</v>
      </c>
      <c r="B822" s="141" t="s">
        <v>1643</v>
      </c>
      <c r="C822" s="142" t="s">
        <v>1642</v>
      </c>
      <c r="D822" s="262">
        <v>0</v>
      </c>
      <c r="E822" s="262">
        <v>0</v>
      </c>
      <c r="F822" s="143" t="str">
        <f t="shared" si="15"/>
        <v>-</v>
      </c>
    </row>
    <row r="823" spans="1:6" customFormat="1" ht="12.75" customHeight="1" x14ac:dyDescent="0.2">
      <c r="A823" s="140" t="s">
        <v>1644</v>
      </c>
      <c r="B823" s="141" t="s">
        <v>1645</v>
      </c>
      <c r="C823" s="142" t="s">
        <v>1644</v>
      </c>
      <c r="D823" s="262">
        <v>0</v>
      </c>
      <c r="E823" s="262">
        <v>0</v>
      </c>
      <c r="F823" s="143" t="str">
        <f t="shared" si="15"/>
        <v>-</v>
      </c>
    </row>
    <row r="824" spans="1:6" customFormat="1" ht="12.75" customHeight="1" x14ac:dyDescent="0.2">
      <c r="A824" s="140" t="s">
        <v>1646</v>
      </c>
      <c r="B824" s="141" t="s">
        <v>1647</v>
      </c>
      <c r="C824" s="142" t="s">
        <v>1646</v>
      </c>
      <c r="D824" s="262">
        <v>0</v>
      </c>
      <c r="E824" s="262">
        <v>0</v>
      </c>
      <c r="F824" s="143" t="str">
        <f t="shared" si="15"/>
        <v>-</v>
      </c>
    </row>
    <row r="825" spans="1:6" customFormat="1" ht="12.75" customHeight="1" x14ac:dyDescent="0.2">
      <c r="A825" s="140" t="s">
        <v>1648</v>
      </c>
      <c r="B825" s="141" t="s">
        <v>1625</v>
      </c>
      <c r="C825" s="142" t="s">
        <v>1648</v>
      </c>
      <c r="D825" s="262">
        <v>0</v>
      </c>
      <c r="E825" s="262">
        <v>0</v>
      </c>
      <c r="F825" s="143" t="str">
        <f t="shared" si="15"/>
        <v>-</v>
      </c>
    </row>
    <row r="826" spans="1:6" customFormat="1" ht="12.75" customHeight="1" x14ac:dyDescent="0.2">
      <c r="A826" s="140" t="s">
        <v>1649</v>
      </c>
      <c r="B826" s="141" t="s">
        <v>1650</v>
      </c>
      <c r="C826" s="142" t="s">
        <v>1649</v>
      </c>
      <c r="D826" s="262">
        <v>0</v>
      </c>
      <c r="E826" s="262">
        <v>0</v>
      </c>
      <c r="F826" s="143" t="str">
        <f t="shared" si="15"/>
        <v>-</v>
      </c>
    </row>
    <row r="827" spans="1:6" customFormat="1" ht="12.75" customHeight="1" x14ac:dyDescent="0.2">
      <c r="A827" s="140" t="s">
        <v>1651</v>
      </c>
      <c r="B827" s="141" t="s">
        <v>1652</v>
      </c>
      <c r="C827" s="142" t="s">
        <v>1651</v>
      </c>
      <c r="D827" s="262">
        <v>0</v>
      </c>
      <c r="E827" s="262">
        <v>0</v>
      </c>
      <c r="F827" s="143" t="str">
        <f t="shared" si="15"/>
        <v>-</v>
      </c>
    </row>
    <row r="828" spans="1:6" customFormat="1" ht="12.75" customHeight="1" x14ac:dyDescent="0.2">
      <c r="A828" s="140" t="s">
        <v>1653</v>
      </c>
      <c r="B828" s="141" t="s">
        <v>1654</v>
      </c>
      <c r="C828" s="142" t="s">
        <v>1653</v>
      </c>
      <c r="D828" s="262">
        <v>0</v>
      </c>
      <c r="E828" s="262">
        <v>0</v>
      </c>
      <c r="F828" s="143" t="str">
        <f t="shared" si="15"/>
        <v>-</v>
      </c>
    </row>
    <row r="829" spans="1:6" customFormat="1" ht="12.75" customHeight="1" x14ac:dyDescent="0.2">
      <c r="A829" s="140" t="s">
        <v>1655</v>
      </c>
      <c r="B829" s="141" t="s">
        <v>1656</v>
      </c>
      <c r="C829" s="142" t="s">
        <v>1655</v>
      </c>
      <c r="D829" s="262">
        <v>0</v>
      </c>
      <c r="E829" s="262">
        <v>0</v>
      </c>
      <c r="F829" s="143" t="str">
        <f t="shared" si="15"/>
        <v>-</v>
      </c>
    </row>
    <row r="830" spans="1:6" customFormat="1" ht="12.75" customHeight="1" x14ac:dyDescent="0.2">
      <c r="A830" s="140" t="s">
        <v>1657</v>
      </c>
      <c r="B830" s="141" t="s">
        <v>1658</v>
      </c>
      <c r="C830" s="142" t="s">
        <v>1657</v>
      </c>
      <c r="D830" s="262">
        <v>0</v>
      </c>
      <c r="E830" s="262">
        <v>0</v>
      </c>
      <c r="F830" s="143" t="str">
        <f t="shared" si="15"/>
        <v>-</v>
      </c>
    </row>
    <row r="831" spans="1:6" customFormat="1" ht="12.75" customHeight="1" x14ac:dyDescent="0.2">
      <c r="A831" s="140" t="s">
        <v>1659</v>
      </c>
      <c r="B831" s="141" t="s">
        <v>1660</v>
      </c>
      <c r="C831" s="142" t="s">
        <v>1659</v>
      </c>
      <c r="D831" s="262">
        <v>0</v>
      </c>
      <c r="E831" s="262">
        <v>0</v>
      </c>
      <c r="F831" s="143" t="str">
        <f t="shared" si="15"/>
        <v>-</v>
      </c>
    </row>
    <row r="832" spans="1:6" customFormat="1" ht="12.75" customHeight="1" x14ac:dyDescent="0.2">
      <c r="A832" s="140" t="s">
        <v>1661</v>
      </c>
      <c r="B832" s="141" t="s">
        <v>1662</v>
      </c>
      <c r="C832" s="142" t="s">
        <v>1661</v>
      </c>
      <c r="D832" s="262">
        <v>0</v>
      </c>
      <c r="E832" s="262">
        <v>0</v>
      </c>
      <c r="F832" s="143" t="str">
        <f t="shared" si="15"/>
        <v>-</v>
      </c>
    </row>
    <row r="833" spans="1:6" customFormat="1" ht="12.75" customHeight="1" x14ac:dyDescent="0.2">
      <c r="A833" s="140" t="s">
        <v>1663</v>
      </c>
      <c r="B833" s="141" t="s">
        <v>1664</v>
      </c>
      <c r="C833" s="142" t="s">
        <v>1663</v>
      </c>
      <c r="D833" s="262">
        <v>0</v>
      </c>
      <c r="E833" s="262">
        <v>0</v>
      </c>
      <c r="F833" s="143" t="str">
        <f t="shared" si="15"/>
        <v>-</v>
      </c>
    </row>
    <row r="834" spans="1:6" customFormat="1" ht="12.75" customHeight="1" x14ac:dyDescent="0.2">
      <c r="A834" s="140" t="s">
        <v>1665</v>
      </c>
      <c r="B834" s="141" t="s">
        <v>1666</v>
      </c>
      <c r="C834" s="142" t="s">
        <v>1665</v>
      </c>
      <c r="D834" s="262">
        <v>0</v>
      </c>
      <c r="E834" s="262">
        <v>0</v>
      </c>
      <c r="F834" s="143" t="str">
        <f t="shared" si="15"/>
        <v>-</v>
      </c>
    </row>
    <row r="835" spans="1:6" customFormat="1" ht="12.75" customHeight="1" x14ac:dyDescent="0.2">
      <c r="A835" s="140" t="s">
        <v>1667</v>
      </c>
      <c r="B835" s="141" t="s">
        <v>1668</v>
      </c>
      <c r="C835" s="142" t="s">
        <v>1667</v>
      </c>
      <c r="D835" s="262">
        <v>0</v>
      </c>
      <c r="E835" s="262">
        <v>0</v>
      </c>
      <c r="F835" s="143" t="str">
        <f t="shared" si="15"/>
        <v>-</v>
      </c>
    </row>
    <row r="836" spans="1:6" customFormat="1" ht="12.75" customHeight="1" x14ac:dyDescent="0.2">
      <c r="A836" s="140" t="s">
        <v>1669</v>
      </c>
      <c r="B836" s="141" t="s">
        <v>1670</v>
      </c>
      <c r="C836" s="142" t="s">
        <v>1669</v>
      </c>
      <c r="D836" s="262">
        <v>0</v>
      </c>
      <c r="E836" s="262">
        <v>0</v>
      </c>
      <c r="F836" s="143" t="str">
        <f t="shared" si="15"/>
        <v>-</v>
      </c>
    </row>
    <row r="837" spans="1:6" customFormat="1" ht="12.75" customHeight="1" x14ac:dyDescent="0.2">
      <c r="A837" s="140" t="s">
        <v>1671</v>
      </c>
      <c r="B837" s="141" t="s">
        <v>1672</v>
      </c>
      <c r="C837" s="142" t="s">
        <v>1671</v>
      </c>
      <c r="D837" s="262">
        <v>0</v>
      </c>
      <c r="E837" s="262">
        <v>0</v>
      </c>
      <c r="F837" s="143" t="str">
        <f t="shared" si="15"/>
        <v>-</v>
      </c>
    </row>
    <row r="838" spans="1:6" customFormat="1" ht="12.75" customHeight="1" x14ac:dyDescent="0.2">
      <c r="A838" s="140" t="s">
        <v>1673</v>
      </c>
      <c r="B838" s="141" t="s">
        <v>1674</v>
      </c>
      <c r="C838" s="142" t="s">
        <v>1673</v>
      </c>
      <c r="D838" s="262">
        <v>0</v>
      </c>
      <c r="E838" s="262">
        <v>0</v>
      </c>
      <c r="F838" s="143" t="str">
        <f t="shared" si="15"/>
        <v>-</v>
      </c>
    </row>
    <row r="839" spans="1:6" customFormat="1" ht="12.75" customHeight="1" x14ac:dyDescent="0.2">
      <c r="A839" s="140" t="s">
        <v>1675</v>
      </c>
      <c r="B839" s="141" t="s">
        <v>1676</v>
      </c>
      <c r="C839" s="142" t="s">
        <v>1675</v>
      </c>
      <c r="D839" s="262">
        <v>0</v>
      </c>
      <c r="E839" s="262">
        <v>0</v>
      </c>
      <c r="F839" s="143" t="str">
        <f t="shared" si="15"/>
        <v>-</v>
      </c>
    </row>
    <row r="840" spans="1:6" customFormat="1" ht="12.75" customHeight="1" x14ac:dyDescent="0.2">
      <c r="A840" s="140" t="s">
        <v>1677</v>
      </c>
      <c r="B840" s="141" t="s">
        <v>1678</v>
      </c>
      <c r="C840" s="142" t="s">
        <v>1677</v>
      </c>
      <c r="D840" s="262">
        <v>0</v>
      </c>
      <c r="E840" s="262">
        <v>0</v>
      </c>
      <c r="F840" s="143" t="str">
        <f t="shared" si="15"/>
        <v>-</v>
      </c>
    </row>
    <row r="841" spans="1:6" customFormat="1" ht="12.75" customHeight="1" x14ac:dyDescent="0.2">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
      <c r="A842" s="140" t="s">
        <v>1681</v>
      </c>
      <c r="B842" s="141" t="s">
        <v>1682</v>
      </c>
      <c r="C842" s="142" t="s">
        <v>1681</v>
      </c>
      <c r="D842" s="262">
        <v>0</v>
      </c>
      <c r="E842" s="262">
        <v>0</v>
      </c>
      <c r="F842" s="143" t="str">
        <f t="shared" si="16"/>
        <v>-</v>
      </c>
    </row>
    <row r="843" spans="1:6" customFormat="1" ht="24" customHeight="1" x14ac:dyDescent="0.2">
      <c r="A843" s="140" t="s">
        <v>1683</v>
      </c>
      <c r="B843" s="141" t="s">
        <v>1684</v>
      </c>
      <c r="C843" s="142" t="s">
        <v>1683</v>
      </c>
      <c r="D843" s="262">
        <v>0</v>
      </c>
      <c r="E843" s="262">
        <v>0</v>
      </c>
      <c r="F843" s="143" t="str">
        <f t="shared" si="16"/>
        <v>-</v>
      </c>
    </row>
    <row r="844" spans="1:6" customFormat="1" ht="24" customHeight="1" x14ac:dyDescent="0.2">
      <c r="A844" s="140" t="s">
        <v>1685</v>
      </c>
      <c r="B844" s="141" t="s">
        <v>1686</v>
      </c>
      <c r="C844" s="142" t="s">
        <v>1685</v>
      </c>
      <c r="D844" s="262">
        <v>0</v>
      </c>
      <c r="E844" s="262">
        <v>0</v>
      </c>
      <c r="F844" s="143" t="str">
        <f t="shared" si="16"/>
        <v>-</v>
      </c>
    </row>
    <row r="845" spans="1:6" customFormat="1" ht="12.75" customHeight="1" x14ac:dyDescent="0.2">
      <c r="A845" s="140" t="s">
        <v>1687</v>
      </c>
      <c r="B845" s="141" t="s">
        <v>1688</v>
      </c>
      <c r="C845" s="142" t="s">
        <v>1687</v>
      </c>
      <c r="D845" s="262">
        <v>0</v>
      </c>
      <c r="E845" s="262">
        <v>0</v>
      </c>
      <c r="F845" s="143" t="str">
        <f t="shared" si="16"/>
        <v>-</v>
      </c>
    </row>
    <row r="846" spans="1:6" customFormat="1" ht="24" customHeight="1" x14ac:dyDescent="0.2">
      <c r="A846" s="140" t="s">
        <v>1689</v>
      </c>
      <c r="B846" s="141" t="s">
        <v>1690</v>
      </c>
      <c r="C846" s="142" t="s">
        <v>1689</v>
      </c>
      <c r="D846" s="262">
        <v>0</v>
      </c>
      <c r="E846" s="262">
        <v>0</v>
      </c>
      <c r="F846" s="143" t="str">
        <f t="shared" si="16"/>
        <v>-</v>
      </c>
    </row>
    <row r="847" spans="1:6" customFormat="1" ht="12.75" customHeight="1" x14ac:dyDescent="0.2">
      <c r="A847" s="140" t="s">
        <v>1691</v>
      </c>
      <c r="B847" s="141" t="s">
        <v>1692</v>
      </c>
      <c r="C847" s="142" t="s">
        <v>1691</v>
      </c>
      <c r="D847" s="262">
        <v>0</v>
      </c>
      <c r="E847" s="262">
        <v>0</v>
      </c>
      <c r="F847" s="143" t="str">
        <f t="shared" si="16"/>
        <v>-</v>
      </c>
    </row>
    <row r="848" spans="1:6" customFormat="1" ht="24" customHeight="1" x14ac:dyDescent="0.2">
      <c r="A848" s="140" t="s">
        <v>1693</v>
      </c>
      <c r="B848" s="141" t="s">
        <v>1694</v>
      </c>
      <c r="C848" s="142" t="s">
        <v>1693</v>
      </c>
      <c r="D848" s="262">
        <v>0</v>
      </c>
      <c r="E848" s="262">
        <v>0</v>
      </c>
      <c r="F848" s="143" t="str">
        <f t="shared" si="16"/>
        <v>-</v>
      </c>
    </row>
    <row r="849" spans="1:6" customFormat="1" ht="24" customHeight="1" x14ac:dyDescent="0.2">
      <c r="A849" s="140" t="s">
        <v>1695</v>
      </c>
      <c r="B849" s="141" t="s">
        <v>1696</v>
      </c>
      <c r="C849" s="142" t="s">
        <v>1695</v>
      </c>
      <c r="D849" s="262">
        <v>0</v>
      </c>
      <c r="E849" s="262">
        <v>0</v>
      </c>
      <c r="F849" s="143" t="str">
        <f t="shared" si="16"/>
        <v>-</v>
      </c>
    </row>
    <row r="850" spans="1:6" customFormat="1" ht="12.75" customHeight="1" x14ac:dyDescent="0.2">
      <c r="A850" s="140" t="s">
        <v>1697</v>
      </c>
      <c r="B850" s="141" t="s">
        <v>1698</v>
      </c>
      <c r="C850" s="142" t="s">
        <v>1697</v>
      </c>
      <c r="D850" s="262">
        <v>0</v>
      </c>
      <c r="E850" s="262">
        <v>0</v>
      </c>
      <c r="F850" s="143" t="str">
        <f t="shared" si="16"/>
        <v>-</v>
      </c>
    </row>
    <row r="851" spans="1:6" customFormat="1" ht="12.75" customHeight="1" x14ac:dyDescent="0.2">
      <c r="A851" s="140" t="s">
        <v>1699</v>
      </c>
      <c r="B851" s="141" t="s">
        <v>1700</v>
      </c>
      <c r="C851" s="142" t="s">
        <v>1699</v>
      </c>
      <c r="D851" s="262">
        <v>0</v>
      </c>
      <c r="E851" s="262">
        <v>0</v>
      </c>
      <c r="F851" s="143" t="str">
        <f t="shared" si="16"/>
        <v>-</v>
      </c>
    </row>
    <row r="852" spans="1:6" customFormat="1" ht="24" customHeight="1" x14ac:dyDescent="0.2">
      <c r="A852" s="140" t="s">
        <v>1701</v>
      </c>
      <c r="B852" s="144" t="s">
        <v>1702</v>
      </c>
      <c r="C852" s="142" t="s">
        <v>1701</v>
      </c>
      <c r="D852" s="262">
        <v>0</v>
      </c>
      <c r="E852" s="262">
        <v>0</v>
      </c>
      <c r="F852" s="143" t="str">
        <f t="shared" si="16"/>
        <v>-</v>
      </c>
    </row>
    <row r="853" spans="1:6" customFormat="1" ht="24" customHeight="1" x14ac:dyDescent="0.2">
      <c r="A853" s="140" t="s">
        <v>1703</v>
      </c>
      <c r="B853" s="144" t="s">
        <v>1704</v>
      </c>
      <c r="C853" s="142" t="s">
        <v>1703</v>
      </c>
      <c r="D853" s="262">
        <v>0</v>
      </c>
      <c r="E853" s="262">
        <v>0</v>
      </c>
      <c r="F853" s="143" t="str">
        <f t="shared" si="16"/>
        <v>-</v>
      </c>
    </row>
    <row r="854" spans="1:6" customFormat="1" ht="24" customHeight="1" x14ac:dyDescent="0.2">
      <c r="A854" s="140" t="s">
        <v>1705</v>
      </c>
      <c r="B854" s="141" t="s">
        <v>1706</v>
      </c>
      <c r="C854" s="142" t="s">
        <v>1705</v>
      </c>
      <c r="D854" s="262">
        <v>0</v>
      </c>
      <c r="E854" s="262">
        <v>0</v>
      </c>
      <c r="F854" s="143" t="str">
        <f t="shared" si="16"/>
        <v>-</v>
      </c>
    </row>
    <row r="855" spans="1:6" customFormat="1" ht="24" customHeight="1" x14ac:dyDescent="0.2">
      <c r="A855" s="140" t="s">
        <v>1707</v>
      </c>
      <c r="B855" s="144" t="s">
        <v>1708</v>
      </c>
      <c r="C855" s="142" t="s">
        <v>1707</v>
      </c>
      <c r="D855" s="262">
        <v>0</v>
      </c>
      <c r="E855" s="262">
        <v>0</v>
      </c>
      <c r="F855" s="143" t="str">
        <f t="shared" si="16"/>
        <v>-</v>
      </c>
    </row>
    <row r="856" spans="1:6" customFormat="1" ht="24" customHeight="1" x14ac:dyDescent="0.2">
      <c r="A856" s="140" t="s">
        <v>1709</v>
      </c>
      <c r="B856" s="141" t="s">
        <v>1710</v>
      </c>
      <c r="C856" s="142" t="s">
        <v>1709</v>
      </c>
      <c r="D856" s="262">
        <v>0</v>
      </c>
      <c r="E856" s="262">
        <v>0</v>
      </c>
      <c r="F856" s="143" t="str">
        <f t="shared" si="16"/>
        <v>-</v>
      </c>
    </row>
    <row r="857" spans="1:6" customFormat="1" ht="12.75" customHeight="1" x14ac:dyDescent="0.2">
      <c r="A857" s="140" t="s">
        <v>1711</v>
      </c>
      <c r="B857" s="141" t="s">
        <v>1712</v>
      </c>
      <c r="C857" s="142" t="s">
        <v>1711</v>
      </c>
      <c r="D857" s="262">
        <v>0</v>
      </c>
      <c r="E857" s="262">
        <v>0</v>
      </c>
      <c r="F857" s="143" t="str">
        <f t="shared" si="16"/>
        <v>-</v>
      </c>
    </row>
    <row r="858" spans="1:6" customFormat="1" ht="12.75" customHeight="1" x14ac:dyDescent="0.2">
      <c r="A858" s="140" t="s">
        <v>1713</v>
      </c>
      <c r="B858" s="141" t="s">
        <v>1714</v>
      </c>
      <c r="C858" s="142" t="s">
        <v>1713</v>
      </c>
      <c r="D858" s="262">
        <v>0</v>
      </c>
      <c r="E858" s="262">
        <v>0</v>
      </c>
      <c r="F858" s="143" t="str">
        <f t="shared" si="16"/>
        <v>-</v>
      </c>
    </row>
    <row r="859" spans="1:6" customFormat="1" ht="12.75" customHeight="1" x14ac:dyDescent="0.2">
      <c r="A859" s="140" t="s">
        <v>1715</v>
      </c>
      <c r="B859" s="141" t="s">
        <v>1716</v>
      </c>
      <c r="C859" s="142" t="s">
        <v>1715</v>
      </c>
      <c r="D859" s="262">
        <v>0</v>
      </c>
      <c r="E859" s="262">
        <v>0</v>
      </c>
      <c r="F859" s="143" t="str">
        <f t="shared" si="16"/>
        <v>-</v>
      </c>
    </row>
    <row r="860" spans="1:6" customFormat="1" ht="12.75" customHeight="1" x14ac:dyDescent="0.2">
      <c r="A860" s="140" t="s">
        <v>1717</v>
      </c>
      <c r="B860" s="141" t="s">
        <v>1718</v>
      </c>
      <c r="C860" s="142" t="s">
        <v>1717</v>
      </c>
      <c r="D860" s="262">
        <v>0</v>
      </c>
      <c r="E860" s="262">
        <v>0</v>
      </c>
      <c r="F860" s="143" t="str">
        <f t="shared" si="16"/>
        <v>-</v>
      </c>
    </row>
    <row r="861" spans="1:6" customFormat="1" ht="12.75" customHeight="1" x14ac:dyDescent="0.2">
      <c r="A861" s="140" t="s">
        <v>1719</v>
      </c>
      <c r="B861" s="141" t="s">
        <v>1720</v>
      </c>
      <c r="C861" s="142" t="s">
        <v>1719</v>
      </c>
      <c r="D861" s="262">
        <v>0</v>
      </c>
      <c r="E861" s="262">
        <v>0</v>
      </c>
      <c r="F861" s="143" t="str">
        <f t="shared" si="16"/>
        <v>-</v>
      </c>
    </row>
    <row r="862" spans="1:6" customFormat="1" ht="12.75" customHeight="1" x14ac:dyDescent="0.2">
      <c r="A862" s="140" t="s">
        <v>1721</v>
      </c>
      <c r="B862" s="141" t="s">
        <v>1722</v>
      </c>
      <c r="C862" s="142" t="s">
        <v>1721</v>
      </c>
      <c r="D862" s="262">
        <v>0</v>
      </c>
      <c r="E862" s="262">
        <v>0</v>
      </c>
      <c r="F862" s="143" t="str">
        <f t="shared" si="16"/>
        <v>-</v>
      </c>
    </row>
    <row r="863" spans="1:6" customFormat="1" ht="12.75" customHeight="1" x14ac:dyDescent="0.2">
      <c r="A863" s="140" t="s">
        <v>1723</v>
      </c>
      <c r="B863" s="141" t="s">
        <v>1724</v>
      </c>
      <c r="C863" s="142" t="s">
        <v>1723</v>
      </c>
      <c r="D863" s="262">
        <v>0</v>
      </c>
      <c r="E863" s="262">
        <v>0</v>
      </c>
      <c r="F863" s="143" t="str">
        <f t="shared" si="16"/>
        <v>-</v>
      </c>
    </row>
    <row r="864" spans="1:6" customFormat="1" ht="12.75" customHeight="1" x14ac:dyDescent="0.2">
      <c r="A864" s="140" t="s">
        <v>1725</v>
      </c>
      <c r="B864" s="141" t="s">
        <v>1726</v>
      </c>
      <c r="C864" s="142" t="s">
        <v>1725</v>
      </c>
      <c r="D864" s="262">
        <v>0</v>
      </c>
      <c r="E864" s="262">
        <v>0</v>
      </c>
      <c r="F864" s="143" t="str">
        <f t="shared" si="16"/>
        <v>-</v>
      </c>
    </row>
    <row r="865" spans="1:6" customFormat="1" ht="12.75" customHeight="1" x14ac:dyDescent="0.2">
      <c r="A865" s="140" t="s">
        <v>1727</v>
      </c>
      <c r="B865" s="141" t="s">
        <v>1728</v>
      </c>
      <c r="C865" s="142" t="s">
        <v>1727</v>
      </c>
      <c r="D865" s="262">
        <v>0</v>
      </c>
      <c r="E865" s="262">
        <v>0</v>
      </c>
      <c r="F865" s="143" t="str">
        <f t="shared" si="16"/>
        <v>-</v>
      </c>
    </row>
    <row r="866" spans="1:6" customFormat="1" ht="12.75" customHeight="1" x14ac:dyDescent="0.2">
      <c r="A866" s="140" t="s">
        <v>1729</v>
      </c>
      <c r="B866" s="141" t="s">
        <v>1730</v>
      </c>
      <c r="C866" s="142" t="s">
        <v>1729</v>
      </c>
      <c r="D866" s="262">
        <v>0</v>
      </c>
      <c r="E866" s="262">
        <v>0</v>
      </c>
      <c r="F866" s="143" t="str">
        <f t="shared" si="16"/>
        <v>-</v>
      </c>
    </row>
    <row r="867" spans="1:6" customFormat="1" ht="12.75" customHeight="1" x14ac:dyDescent="0.2">
      <c r="A867" s="140" t="s">
        <v>1731</v>
      </c>
      <c r="B867" s="141" t="s">
        <v>1732</v>
      </c>
      <c r="C867" s="142" t="s">
        <v>1731</v>
      </c>
      <c r="D867" s="262">
        <v>0</v>
      </c>
      <c r="E867" s="262">
        <v>0</v>
      </c>
      <c r="F867" s="143" t="str">
        <f t="shared" si="16"/>
        <v>-</v>
      </c>
    </row>
    <row r="868" spans="1:6" customFormat="1" ht="12.75" customHeight="1" x14ac:dyDescent="0.2">
      <c r="A868" s="140" t="s">
        <v>1733</v>
      </c>
      <c r="B868" s="141" t="s">
        <v>1734</v>
      </c>
      <c r="C868" s="142" t="s">
        <v>1733</v>
      </c>
      <c r="D868" s="262">
        <v>0</v>
      </c>
      <c r="E868" s="262">
        <v>0</v>
      </c>
      <c r="F868" s="143" t="str">
        <f t="shared" si="16"/>
        <v>-</v>
      </c>
    </row>
    <row r="869" spans="1:6" customFormat="1" ht="24" customHeight="1" x14ac:dyDescent="0.2">
      <c r="A869" s="140" t="s">
        <v>1735</v>
      </c>
      <c r="B869" s="144" t="s">
        <v>1736</v>
      </c>
      <c r="C869" s="142" t="s">
        <v>1735</v>
      </c>
      <c r="D869" s="262">
        <v>0</v>
      </c>
      <c r="E869" s="262">
        <v>0</v>
      </c>
      <c r="F869" s="143" t="str">
        <f t="shared" si="16"/>
        <v>-</v>
      </c>
    </row>
    <row r="870" spans="1:6" customFormat="1" ht="24" customHeight="1" x14ac:dyDescent="0.2">
      <c r="A870" s="140" t="s">
        <v>1737</v>
      </c>
      <c r="B870" s="144" t="s">
        <v>1738</v>
      </c>
      <c r="C870" s="142" t="s">
        <v>1737</v>
      </c>
      <c r="D870" s="262">
        <v>0</v>
      </c>
      <c r="E870" s="262">
        <v>0</v>
      </c>
      <c r="F870" s="143" t="str">
        <f t="shared" si="16"/>
        <v>-</v>
      </c>
    </row>
    <row r="871" spans="1:6" customFormat="1" ht="24" customHeight="1" x14ac:dyDescent="0.2">
      <c r="A871" s="140" t="s">
        <v>1739</v>
      </c>
      <c r="B871" s="141" t="s">
        <v>1740</v>
      </c>
      <c r="C871" s="142" t="s">
        <v>1739</v>
      </c>
      <c r="D871" s="262">
        <v>0</v>
      </c>
      <c r="E871" s="262">
        <v>0</v>
      </c>
      <c r="F871" s="143" t="str">
        <f t="shared" si="16"/>
        <v>-</v>
      </c>
    </row>
    <row r="872" spans="1:6" customFormat="1" ht="24" customHeight="1" x14ac:dyDescent="0.2">
      <c r="A872" s="140" t="s">
        <v>1741</v>
      </c>
      <c r="B872" s="141" t="s">
        <v>1742</v>
      </c>
      <c r="C872" s="142" t="s">
        <v>1741</v>
      </c>
      <c r="D872" s="262">
        <v>0</v>
      </c>
      <c r="E872" s="262">
        <v>0</v>
      </c>
      <c r="F872" s="143" t="str">
        <f t="shared" si="16"/>
        <v>-</v>
      </c>
    </row>
    <row r="873" spans="1:6" customFormat="1" ht="12.75" customHeight="1" x14ac:dyDescent="0.2">
      <c r="A873" s="140" t="s">
        <v>1743</v>
      </c>
      <c r="B873" s="141" t="s">
        <v>1744</v>
      </c>
      <c r="C873" s="142" t="s">
        <v>1743</v>
      </c>
      <c r="D873" s="262">
        <v>0</v>
      </c>
      <c r="E873" s="262">
        <v>0</v>
      </c>
      <c r="F873" s="143" t="str">
        <f t="shared" si="16"/>
        <v>-</v>
      </c>
    </row>
    <row r="874" spans="1:6" customFormat="1" ht="12.75" customHeight="1" x14ac:dyDescent="0.2">
      <c r="A874" s="140" t="s">
        <v>1745</v>
      </c>
      <c r="B874" s="141" t="s">
        <v>1746</v>
      </c>
      <c r="C874" s="142" t="s">
        <v>1745</v>
      </c>
      <c r="D874" s="262">
        <v>0</v>
      </c>
      <c r="E874" s="262">
        <v>0</v>
      </c>
      <c r="F874" s="143" t="str">
        <f t="shared" si="16"/>
        <v>-</v>
      </c>
    </row>
    <row r="875" spans="1:6" customFormat="1" ht="12.75" customHeight="1" x14ac:dyDescent="0.2">
      <c r="A875" s="140" t="s">
        <v>1747</v>
      </c>
      <c r="B875" s="141" t="s">
        <v>1748</v>
      </c>
      <c r="C875" s="142" t="s">
        <v>1747</v>
      </c>
      <c r="D875" s="262">
        <v>0</v>
      </c>
      <c r="E875" s="262">
        <v>0</v>
      </c>
      <c r="F875" s="143" t="str">
        <f t="shared" si="16"/>
        <v>-</v>
      </c>
    </row>
    <row r="876" spans="1:6" customFormat="1" ht="12.75" customHeight="1" x14ac:dyDescent="0.2">
      <c r="A876" s="140" t="s">
        <v>1749</v>
      </c>
      <c r="B876" s="141" t="s">
        <v>1750</v>
      </c>
      <c r="C876" s="142" t="s">
        <v>1749</v>
      </c>
      <c r="D876" s="262">
        <v>0</v>
      </c>
      <c r="E876" s="262">
        <v>0</v>
      </c>
      <c r="F876" s="143" t="str">
        <f t="shared" si="16"/>
        <v>-</v>
      </c>
    </row>
    <row r="877" spans="1:6" customFormat="1" ht="12.75" customHeight="1" x14ac:dyDescent="0.2">
      <c r="A877" s="140" t="s">
        <v>1751</v>
      </c>
      <c r="B877" s="141" t="s">
        <v>1752</v>
      </c>
      <c r="C877" s="142" t="s">
        <v>1751</v>
      </c>
      <c r="D877" s="262">
        <v>0</v>
      </c>
      <c r="E877" s="262">
        <v>0</v>
      </c>
      <c r="F877" s="143" t="str">
        <f t="shared" si="16"/>
        <v>-</v>
      </c>
    </row>
    <row r="878" spans="1:6" customFormat="1" ht="12.75" customHeight="1" x14ac:dyDescent="0.2">
      <c r="A878" s="140" t="s">
        <v>1753</v>
      </c>
      <c r="B878" s="141" t="s">
        <v>1754</v>
      </c>
      <c r="C878" s="142" t="s">
        <v>1753</v>
      </c>
      <c r="D878" s="262">
        <v>0</v>
      </c>
      <c r="E878" s="262">
        <v>0</v>
      </c>
      <c r="F878" s="143" t="str">
        <f t="shared" si="16"/>
        <v>-</v>
      </c>
    </row>
    <row r="879" spans="1:6" customFormat="1" ht="12.75" customHeight="1" x14ac:dyDescent="0.2">
      <c r="A879" s="140" t="s">
        <v>1755</v>
      </c>
      <c r="B879" s="141" t="s">
        <v>1756</v>
      </c>
      <c r="C879" s="142" t="s">
        <v>1755</v>
      </c>
      <c r="D879" s="262">
        <v>0</v>
      </c>
      <c r="E879" s="262">
        <v>0</v>
      </c>
      <c r="F879" s="143" t="str">
        <f t="shared" si="16"/>
        <v>-</v>
      </c>
    </row>
    <row r="880" spans="1:6" customFormat="1" ht="12.75" customHeight="1" x14ac:dyDescent="0.2">
      <c r="A880" s="140" t="s">
        <v>1757</v>
      </c>
      <c r="B880" s="141" t="s">
        <v>1758</v>
      </c>
      <c r="C880" s="142" t="s">
        <v>1757</v>
      </c>
      <c r="D880" s="262">
        <v>0</v>
      </c>
      <c r="E880" s="262">
        <v>0</v>
      </c>
      <c r="F880" s="143" t="str">
        <f t="shared" si="16"/>
        <v>-</v>
      </c>
    </row>
    <row r="881" spans="1:6" customFormat="1" ht="12.75" customHeight="1" x14ac:dyDescent="0.2">
      <c r="A881" s="140" t="s">
        <v>1759</v>
      </c>
      <c r="B881" s="141" t="s">
        <v>1760</v>
      </c>
      <c r="C881" s="142" t="s">
        <v>1759</v>
      </c>
      <c r="D881" s="262">
        <v>0</v>
      </c>
      <c r="E881" s="262">
        <v>0</v>
      </c>
      <c r="F881" s="143" t="str">
        <f t="shared" si="16"/>
        <v>-</v>
      </c>
    </row>
    <row r="882" spans="1:6" customFormat="1" ht="24" customHeight="1" x14ac:dyDescent="0.2">
      <c r="A882" s="140" t="s">
        <v>1761</v>
      </c>
      <c r="B882" s="141" t="s">
        <v>1762</v>
      </c>
      <c r="C882" s="142" t="s">
        <v>1761</v>
      </c>
      <c r="D882" s="262">
        <v>0</v>
      </c>
      <c r="E882" s="262">
        <v>0</v>
      </c>
      <c r="F882" s="143" t="str">
        <f t="shared" si="16"/>
        <v>-</v>
      </c>
    </row>
    <row r="883" spans="1:6" customFormat="1" ht="24" customHeight="1" x14ac:dyDescent="0.2">
      <c r="A883" s="140" t="s">
        <v>1763</v>
      </c>
      <c r="B883" s="141" t="s">
        <v>1764</v>
      </c>
      <c r="C883" s="142" t="s">
        <v>1763</v>
      </c>
      <c r="D883" s="262">
        <v>0</v>
      </c>
      <c r="E883" s="262">
        <v>0</v>
      </c>
      <c r="F883" s="143" t="str">
        <f t="shared" si="16"/>
        <v>-</v>
      </c>
    </row>
    <row r="884" spans="1:6" customFormat="1" ht="12.75" customHeight="1" x14ac:dyDescent="0.2">
      <c r="A884" s="140" t="s">
        <v>1765</v>
      </c>
      <c r="B884" s="141" t="s">
        <v>1766</v>
      </c>
      <c r="C884" s="142" t="s">
        <v>1765</v>
      </c>
      <c r="D884" s="262">
        <v>0</v>
      </c>
      <c r="E884" s="262">
        <v>0</v>
      </c>
      <c r="F884" s="143" t="str">
        <f t="shared" si="16"/>
        <v>-</v>
      </c>
    </row>
    <row r="885" spans="1:6" customFormat="1" ht="24" customHeight="1" x14ac:dyDescent="0.2">
      <c r="A885" s="140" t="s">
        <v>1767</v>
      </c>
      <c r="B885" s="141" t="s">
        <v>1768</v>
      </c>
      <c r="C885" s="142" t="s">
        <v>1767</v>
      </c>
      <c r="D885" s="262">
        <v>0</v>
      </c>
      <c r="E885" s="262">
        <v>0</v>
      </c>
      <c r="F885" s="143" t="str">
        <f t="shared" si="16"/>
        <v>-</v>
      </c>
    </row>
    <row r="886" spans="1:6" customFormat="1" ht="24" customHeight="1" x14ac:dyDescent="0.2">
      <c r="A886" s="140" t="s">
        <v>1769</v>
      </c>
      <c r="B886" s="141" t="s">
        <v>1770</v>
      </c>
      <c r="C886" s="142" t="s">
        <v>1769</v>
      </c>
      <c r="D886" s="262">
        <v>0</v>
      </c>
      <c r="E886" s="262">
        <v>0</v>
      </c>
      <c r="F886" s="143" t="str">
        <f t="shared" si="16"/>
        <v>-</v>
      </c>
    </row>
    <row r="887" spans="1:6" customFormat="1" ht="24" customHeight="1" x14ac:dyDescent="0.2">
      <c r="A887" s="140" t="s">
        <v>1771</v>
      </c>
      <c r="B887" s="141" t="s">
        <v>1772</v>
      </c>
      <c r="C887" s="142" t="s">
        <v>1771</v>
      </c>
      <c r="D887" s="262">
        <v>0</v>
      </c>
      <c r="E887" s="262">
        <v>0</v>
      </c>
      <c r="F887" s="143" t="str">
        <f t="shared" si="16"/>
        <v>-</v>
      </c>
    </row>
    <row r="888" spans="1:6" customFormat="1" ht="24" customHeight="1" x14ac:dyDescent="0.2">
      <c r="A888" s="140" t="s">
        <v>1773</v>
      </c>
      <c r="B888" s="141" t="s">
        <v>1774</v>
      </c>
      <c r="C888" s="142" t="s">
        <v>1773</v>
      </c>
      <c r="D888" s="262">
        <v>0</v>
      </c>
      <c r="E888" s="262">
        <v>0</v>
      </c>
      <c r="F888" s="143" t="str">
        <f t="shared" si="16"/>
        <v>-</v>
      </c>
    </row>
    <row r="889" spans="1:6" customFormat="1" ht="24" customHeight="1" x14ac:dyDescent="0.2">
      <c r="A889" s="140" t="s">
        <v>1775</v>
      </c>
      <c r="B889" s="144" t="s">
        <v>1776</v>
      </c>
      <c r="C889" s="142" t="s">
        <v>1775</v>
      </c>
      <c r="D889" s="262">
        <v>0</v>
      </c>
      <c r="E889" s="262">
        <v>0</v>
      </c>
      <c r="F889" s="143" t="str">
        <f t="shared" si="16"/>
        <v>-</v>
      </c>
    </row>
    <row r="890" spans="1:6" customFormat="1" ht="24" customHeight="1" x14ac:dyDescent="0.2">
      <c r="A890" s="140" t="s">
        <v>1777</v>
      </c>
      <c r="B890" s="144" t="s">
        <v>1778</v>
      </c>
      <c r="C890" s="142" t="s">
        <v>1777</v>
      </c>
      <c r="D890" s="262">
        <v>0</v>
      </c>
      <c r="E890" s="262">
        <v>0</v>
      </c>
      <c r="F890" s="143" t="str">
        <f t="shared" si="16"/>
        <v>-</v>
      </c>
    </row>
    <row r="891" spans="1:6" customFormat="1" ht="12.75" customHeight="1" x14ac:dyDescent="0.2">
      <c r="A891" s="140" t="s">
        <v>1779</v>
      </c>
      <c r="B891" s="141" t="s">
        <v>1780</v>
      </c>
      <c r="C891" s="142" t="s">
        <v>1779</v>
      </c>
      <c r="D891" s="262">
        <v>0</v>
      </c>
      <c r="E891" s="262">
        <v>0</v>
      </c>
      <c r="F891" s="143" t="str">
        <f t="shared" si="16"/>
        <v>-</v>
      </c>
    </row>
    <row r="892" spans="1:6" customFormat="1" ht="12.75" customHeight="1" x14ac:dyDescent="0.2">
      <c r="A892" s="140" t="s">
        <v>1781</v>
      </c>
      <c r="B892" s="141" t="s">
        <v>1782</v>
      </c>
      <c r="C892" s="142" t="s">
        <v>1781</v>
      </c>
      <c r="D892" s="262">
        <v>0</v>
      </c>
      <c r="E892" s="262">
        <v>0</v>
      </c>
      <c r="F892" s="143" t="str">
        <f t="shared" si="16"/>
        <v>-</v>
      </c>
    </row>
    <row r="893" spans="1:6" customFormat="1" ht="12.75" customHeight="1" x14ac:dyDescent="0.2">
      <c r="A893" s="140" t="s">
        <v>1783</v>
      </c>
      <c r="B893" s="141" t="s">
        <v>1784</v>
      </c>
      <c r="C893" s="142" t="s">
        <v>1783</v>
      </c>
      <c r="D893" s="262">
        <v>0</v>
      </c>
      <c r="E893" s="262">
        <v>0</v>
      </c>
      <c r="F893" s="143" t="str">
        <f t="shared" si="16"/>
        <v>-</v>
      </c>
    </row>
    <row r="894" spans="1:6" customFormat="1" ht="12.75" customHeight="1" x14ac:dyDescent="0.2">
      <c r="A894" s="140" t="s">
        <v>1785</v>
      </c>
      <c r="B894" s="141" t="s">
        <v>1786</v>
      </c>
      <c r="C894" s="142" t="s">
        <v>1785</v>
      </c>
      <c r="D894" s="262">
        <v>0</v>
      </c>
      <c r="E894" s="262">
        <v>0</v>
      </c>
      <c r="F894" s="143" t="str">
        <f t="shared" si="16"/>
        <v>-</v>
      </c>
    </row>
    <row r="895" spans="1:6" customFormat="1" ht="12.75" customHeight="1" x14ac:dyDescent="0.2">
      <c r="A895" s="140" t="s">
        <v>1787</v>
      </c>
      <c r="B895" s="141" t="s">
        <v>1788</v>
      </c>
      <c r="C895" s="142" t="s">
        <v>1787</v>
      </c>
      <c r="D895" s="262">
        <v>0</v>
      </c>
      <c r="E895" s="262">
        <v>0</v>
      </c>
      <c r="F895" s="143" t="str">
        <f t="shared" si="16"/>
        <v>-</v>
      </c>
    </row>
    <row r="896" spans="1:6" customFormat="1" ht="12.75" customHeight="1" x14ac:dyDescent="0.2">
      <c r="A896" s="140" t="s">
        <v>1789</v>
      </c>
      <c r="B896" s="141" t="s">
        <v>1790</v>
      </c>
      <c r="C896" s="142" t="s">
        <v>1789</v>
      </c>
      <c r="D896" s="262">
        <v>0</v>
      </c>
      <c r="E896" s="262">
        <v>0</v>
      </c>
      <c r="F896" s="143" t="str">
        <f t="shared" si="16"/>
        <v>-</v>
      </c>
    </row>
    <row r="897" spans="1:6" customFormat="1" ht="24" customHeight="1" x14ac:dyDescent="0.2">
      <c r="A897" s="140" t="s">
        <v>1791</v>
      </c>
      <c r="B897" s="141" t="s">
        <v>1792</v>
      </c>
      <c r="C897" s="142" t="s">
        <v>1791</v>
      </c>
      <c r="D897" s="262">
        <v>0</v>
      </c>
      <c r="E897" s="262">
        <v>0</v>
      </c>
      <c r="F897" s="143" t="str">
        <f t="shared" si="16"/>
        <v>-</v>
      </c>
    </row>
    <row r="898" spans="1:6" customFormat="1" ht="12.75" customHeight="1" x14ac:dyDescent="0.2">
      <c r="A898" s="140" t="s">
        <v>1793</v>
      </c>
      <c r="B898" s="141" t="s">
        <v>1794</v>
      </c>
      <c r="C898" s="142" t="s">
        <v>1793</v>
      </c>
      <c r="D898" s="262">
        <v>0</v>
      </c>
      <c r="E898" s="262">
        <v>0</v>
      </c>
      <c r="F898" s="143" t="str">
        <f t="shared" si="16"/>
        <v>-</v>
      </c>
    </row>
    <row r="899" spans="1:6" customFormat="1" ht="12.75" customHeight="1" x14ac:dyDescent="0.2">
      <c r="A899" s="140" t="s">
        <v>1795</v>
      </c>
      <c r="B899" s="141" t="s">
        <v>1796</v>
      </c>
      <c r="C899" s="142" t="s">
        <v>1795</v>
      </c>
      <c r="D899" s="262">
        <v>0</v>
      </c>
      <c r="E899" s="262">
        <v>0</v>
      </c>
      <c r="F899" s="143" t="str">
        <f t="shared" si="16"/>
        <v>-</v>
      </c>
    </row>
    <row r="900" spans="1:6" customFormat="1" ht="12.75" customHeight="1" x14ac:dyDescent="0.2">
      <c r="A900" s="140" t="s">
        <v>1797</v>
      </c>
      <c r="B900" s="141" t="s">
        <v>1798</v>
      </c>
      <c r="C900" s="142" t="s">
        <v>1797</v>
      </c>
      <c r="D900" s="262">
        <v>0</v>
      </c>
      <c r="E900" s="262">
        <v>0</v>
      </c>
      <c r="F900" s="143" t="str">
        <f t="shared" si="16"/>
        <v>-</v>
      </c>
    </row>
    <row r="901" spans="1:6" customFormat="1" ht="12.75" customHeight="1" x14ac:dyDescent="0.2">
      <c r="A901" s="140" t="s">
        <v>1799</v>
      </c>
      <c r="B901" s="141" t="s">
        <v>1800</v>
      </c>
      <c r="C901" s="142" t="s">
        <v>1799</v>
      </c>
      <c r="D901" s="262">
        <v>0</v>
      </c>
      <c r="E901" s="262">
        <v>0</v>
      </c>
      <c r="F901" s="143" t="str">
        <f t="shared" si="16"/>
        <v>-</v>
      </c>
    </row>
    <row r="902" spans="1:6" customFormat="1" ht="12.75" customHeight="1" x14ac:dyDescent="0.2">
      <c r="A902" s="140" t="s">
        <v>1801</v>
      </c>
      <c r="B902" s="141" t="s">
        <v>1802</v>
      </c>
      <c r="C902" s="142" t="s">
        <v>1801</v>
      </c>
      <c r="D902" s="262">
        <v>0</v>
      </c>
      <c r="E902" s="262">
        <v>0</v>
      </c>
      <c r="F902" s="143" t="str">
        <f t="shared" si="16"/>
        <v>-</v>
      </c>
    </row>
    <row r="903" spans="1:6" customFormat="1" ht="12.75" customHeight="1" x14ac:dyDescent="0.2">
      <c r="A903" s="140" t="s">
        <v>1803</v>
      </c>
      <c r="B903" s="141" t="s">
        <v>1804</v>
      </c>
      <c r="C903" s="142" t="s">
        <v>1803</v>
      </c>
      <c r="D903" s="262">
        <v>0</v>
      </c>
      <c r="E903" s="262">
        <v>0</v>
      </c>
      <c r="F903" s="143" t="str">
        <f t="shared" si="16"/>
        <v>-</v>
      </c>
    </row>
    <row r="904" spans="1:6" customFormat="1" ht="12.75" customHeight="1" x14ac:dyDescent="0.2">
      <c r="A904" s="140" t="s">
        <v>1805</v>
      </c>
      <c r="B904" s="141" t="s">
        <v>1806</v>
      </c>
      <c r="C904" s="142" t="s">
        <v>1805</v>
      </c>
      <c r="D904" s="262">
        <v>0</v>
      </c>
      <c r="E904" s="262">
        <v>0</v>
      </c>
      <c r="F904" s="143" t="str">
        <f t="shared" si="16"/>
        <v>-</v>
      </c>
    </row>
    <row r="905" spans="1:6" customFormat="1" ht="12.75" customHeight="1" x14ac:dyDescent="0.2">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
      <c r="A906" s="140" t="s">
        <v>1809</v>
      </c>
      <c r="B906" s="141" t="s">
        <v>1810</v>
      </c>
      <c r="C906" s="142" t="s">
        <v>1809</v>
      </c>
      <c r="D906" s="262">
        <v>0</v>
      </c>
      <c r="E906" s="262">
        <v>0</v>
      </c>
      <c r="F906" s="143" t="str">
        <f t="shared" si="17"/>
        <v>-</v>
      </c>
    </row>
    <row r="907" spans="1:6" customFormat="1" ht="12.75" customHeight="1" x14ac:dyDescent="0.2">
      <c r="A907" s="140" t="s">
        <v>1811</v>
      </c>
      <c r="B907" s="141" t="s">
        <v>1812</v>
      </c>
      <c r="C907" s="142" t="s">
        <v>1811</v>
      </c>
      <c r="D907" s="262">
        <v>0</v>
      </c>
      <c r="E907" s="262">
        <v>0</v>
      </c>
      <c r="F907" s="143" t="str">
        <f t="shared" si="17"/>
        <v>-</v>
      </c>
    </row>
    <row r="908" spans="1:6" customFormat="1" ht="12.75" customHeight="1" x14ac:dyDescent="0.2">
      <c r="A908" s="140" t="s">
        <v>1813</v>
      </c>
      <c r="B908" s="141" t="s">
        <v>1814</v>
      </c>
      <c r="C908" s="142" t="s">
        <v>1813</v>
      </c>
      <c r="D908" s="262">
        <v>0</v>
      </c>
      <c r="E908" s="262">
        <v>0</v>
      </c>
      <c r="F908" s="143" t="str">
        <f t="shared" si="17"/>
        <v>-</v>
      </c>
    </row>
    <row r="909" spans="1:6" customFormat="1" ht="12.75" customHeight="1" x14ac:dyDescent="0.2">
      <c r="A909" s="140" t="s">
        <v>1815</v>
      </c>
      <c r="B909" s="141" t="s">
        <v>1816</v>
      </c>
      <c r="C909" s="142" t="s">
        <v>1815</v>
      </c>
      <c r="D909" s="262">
        <v>0</v>
      </c>
      <c r="E909" s="262">
        <v>0</v>
      </c>
      <c r="F909" s="143" t="str">
        <f t="shared" si="17"/>
        <v>-</v>
      </c>
    </row>
    <row r="910" spans="1:6" customFormat="1" ht="24" customHeight="1" x14ac:dyDescent="0.2">
      <c r="A910" s="140" t="s">
        <v>1817</v>
      </c>
      <c r="B910" s="144" t="s">
        <v>1818</v>
      </c>
      <c r="C910" s="142" t="s">
        <v>1817</v>
      </c>
      <c r="D910" s="262">
        <v>0</v>
      </c>
      <c r="E910" s="262">
        <v>0</v>
      </c>
      <c r="F910" s="143" t="str">
        <f t="shared" si="17"/>
        <v>-</v>
      </c>
    </row>
    <row r="911" spans="1:6" customFormat="1" ht="24" customHeight="1" x14ac:dyDescent="0.2">
      <c r="A911" s="140" t="s">
        <v>1819</v>
      </c>
      <c r="B911" s="144" t="s">
        <v>1820</v>
      </c>
      <c r="C911" s="142" t="s">
        <v>1819</v>
      </c>
      <c r="D911" s="262">
        <v>0</v>
      </c>
      <c r="E911" s="262">
        <v>0</v>
      </c>
      <c r="F911" s="143" t="str">
        <f t="shared" si="17"/>
        <v>-</v>
      </c>
    </row>
    <row r="912" spans="1:6" customFormat="1" ht="24" customHeight="1" x14ac:dyDescent="0.2">
      <c r="A912" s="140" t="s">
        <v>1821</v>
      </c>
      <c r="B912" s="141" t="s">
        <v>1822</v>
      </c>
      <c r="C912" s="142" t="s">
        <v>1821</v>
      </c>
      <c r="D912" s="262">
        <v>0</v>
      </c>
      <c r="E912" s="262">
        <v>0</v>
      </c>
      <c r="F912" s="143" t="str">
        <f t="shared" si="17"/>
        <v>-</v>
      </c>
    </row>
    <row r="913" spans="1:6" customFormat="1" ht="24" customHeight="1" x14ac:dyDescent="0.2">
      <c r="A913" s="140" t="s">
        <v>1823</v>
      </c>
      <c r="B913" s="141" t="s">
        <v>1824</v>
      </c>
      <c r="C913" s="142" t="s">
        <v>1823</v>
      </c>
      <c r="D913" s="262">
        <v>0</v>
      </c>
      <c r="E913" s="262">
        <v>0</v>
      </c>
      <c r="F913" s="143" t="str">
        <f t="shared" si="17"/>
        <v>-</v>
      </c>
    </row>
    <row r="914" spans="1:6" customFormat="1" ht="12.75" customHeight="1" x14ac:dyDescent="0.2">
      <c r="A914" s="140" t="s">
        <v>1825</v>
      </c>
      <c r="B914" s="141" t="s">
        <v>1826</v>
      </c>
      <c r="C914" s="142" t="s">
        <v>1825</v>
      </c>
      <c r="D914" s="262">
        <v>0</v>
      </c>
      <c r="E914" s="262">
        <v>0</v>
      </c>
      <c r="F914" s="143" t="str">
        <f t="shared" si="17"/>
        <v>-</v>
      </c>
    </row>
    <row r="915" spans="1:6" customFormat="1" ht="24" customHeight="1" x14ac:dyDescent="0.2">
      <c r="A915" s="140" t="s">
        <v>1827</v>
      </c>
      <c r="B915" s="144" t="s">
        <v>1828</v>
      </c>
      <c r="C915" s="142" t="s">
        <v>1827</v>
      </c>
      <c r="D915" s="262">
        <v>0</v>
      </c>
      <c r="E915" s="262">
        <v>0</v>
      </c>
      <c r="F915" s="143" t="str">
        <f t="shared" si="17"/>
        <v>-</v>
      </c>
    </row>
    <row r="916" spans="1:6" customFormat="1" ht="12.75" customHeight="1" x14ac:dyDescent="0.2">
      <c r="A916" s="140" t="s">
        <v>1829</v>
      </c>
      <c r="B916" s="141" t="s">
        <v>1830</v>
      </c>
      <c r="C916" s="142" t="s">
        <v>1829</v>
      </c>
      <c r="D916" s="262">
        <v>0</v>
      </c>
      <c r="E916" s="262">
        <v>0</v>
      </c>
      <c r="F916" s="143" t="str">
        <f t="shared" si="17"/>
        <v>-</v>
      </c>
    </row>
    <row r="917" spans="1:6" customFormat="1" ht="12.75" customHeight="1" x14ac:dyDescent="0.2">
      <c r="A917" s="140" t="s">
        <v>1831</v>
      </c>
      <c r="B917" s="141" t="s">
        <v>1832</v>
      </c>
      <c r="C917" s="142" t="s">
        <v>1831</v>
      </c>
      <c r="D917" s="262">
        <v>0</v>
      </c>
      <c r="E917" s="262">
        <v>0</v>
      </c>
      <c r="F917" s="143" t="str">
        <f t="shared" si="17"/>
        <v>-</v>
      </c>
    </row>
    <row r="918" spans="1:6" customFormat="1" ht="24" customHeight="1" x14ac:dyDescent="0.2">
      <c r="A918" s="140" t="s">
        <v>1833</v>
      </c>
      <c r="B918" s="141" t="s">
        <v>1834</v>
      </c>
      <c r="C918" s="142" t="s">
        <v>1833</v>
      </c>
      <c r="D918" s="262">
        <v>0</v>
      </c>
      <c r="E918" s="262">
        <v>0</v>
      </c>
      <c r="F918" s="143" t="str">
        <f t="shared" si="17"/>
        <v>-</v>
      </c>
    </row>
    <row r="919" spans="1:6" customFormat="1" ht="12.75" customHeight="1" x14ac:dyDescent="0.2">
      <c r="A919" s="140" t="s">
        <v>1835</v>
      </c>
      <c r="B919" s="141" t="s">
        <v>1836</v>
      </c>
      <c r="C919" s="142" t="s">
        <v>1835</v>
      </c>
      <c r="D919" s="262">
        <v>0</v>
      </c>
      <c r="E919" s="262">
        <v>0</v>
      </c>
      <c r="F919" s="143" t="str">
        <f t="shared" si="17"/>
        <v>-</v>
      </c>
    </row>
    <row r="920" spans="1:6" customFormat="1" ht="12.75" customHeight="1" x14ac:dyDescent="0.2">
      <c r="A920" s="140" t="s">
        <v>1837</v>
      </c>
      <c r="B920" s="141" t="s">
        <v>1838</v>
      </c>
      <c r="C920" s="142" t="s">
        <v>1837</v>
      </c>
      <c r="D920" s="262">
        <v>0</v>
      </c>
      <c r="E920" s="262">
        <v>0</v>
      </c>
      <c r="F920" s="143" t="str">
        <f t="shared" si="17"/>
        <v>-</v>
      </c>
    </row>
    <row r="921" spans="1:6" customFormat="1" ht="24" customHeight="1" x14ac:dyDescent="0.2">
      <c r="A921" s="140" t="s">
        <v>1839</v>
      </c>
      <c r="B921" s="141" t="s">
        <v>1840</v>
      </c>
      <c r="C921" s="142" t="s">
        <v>1839</v>
      </c>
      <c r="D921" s="262">
        <v>0</v>
      </c>
      <c r="E921" s="262">
        <v>0</v>
      </c>
      <c r="F921" s="143" t="str">
        <f t="shared" si="17"/>
        <v>-</v>
      </c>
    </row>
    <row r="922" spans="1:6" customFormat="1" ht="24" customHeight="1" x14ac:dyDescent="0.2">
      <c r="A922" s="140" t="s">
        <v>1841</v>
      </c>
      <c r="B922" s="141" t="s">
        <v>1842</v>
      </c>
      <c r="C922" s="142" t="s">
        <v>1841</v>
      </c>
      <c r="D922" s="262">
        <v>0</v>
      </c>
      <c r="E922" s="262">
        <v>0</v>
      </c>
      <c r="F922" s="143" t="str">
        <f t="shared" si="17"/>
        <v>-</v>
      </c>
    </row>
    <row r="923" spans="1:6" customFormat="1" ht="24" customHeight="1" x14ac:dyDescent="0.2">
      <c r="A923" s="140" t="s">
        <v>1843</v>
      </c>
      <c r="B923" s="144" t="s">
        <v>1844</v>
      </c>
      <c r="C923" s="142" t="s">
        <v>1843</v>
      </c>
      <c r="D923" s="262">
        <v>0</v>
      </c>
      <c r="E923" s="262">
        <v>0</v>
      </c>
      <c r="F923" s="143" t="str">
        <f t="shared" si="17"/>
        <v>-</v>
      </c>
    </row>
    <row r="924" spans="1:6" customFormat="1" ht="24" customHeight="1" x14ac:dyDescent="0.2">
      <c r="A924" s="140" t="s">
        <v>1845</v>
      </c>
      <c r="B924" s="141" t="s">
        <v>1846</v>
      </c>
      <c r="C924" s="142" t="s">
        <v>1845</v>
      </c>
      <c r="D924" s="262">
        <v>0</v>
      </c>
      <c r="E924" s="262">
        <v>0</v>
      </c>
      <c r="F924" s="143" t="str">
        <f t="shared" si="17"/>
        <v>-</v>
      </c>
    </row>
    <row r="925" spans="1:6" customFormat="1" ht="24" customHeight="1" x14ac:dyDescent="0.2">
      <c r="A925" s="140" t="s">
        <v>1847</v>
      </c>
      <c r="B925" s="141" t="s">
        <v>1848</v>
      </c>
      <c r="C925" s="142" t="s">
        <v>1847</v>
      </c>
      <c r="D925" s="262">
        <v>0</v>
      </c>
      <c r="E925" s="262">
        <v>0</v>
      </c>
      <c r="F925" s="143" t="str">
        <f t="shared" si="17"/>
        <v>-</v>
      </c>
    </row>
    <row r="926" spans="1:6" customFormat="1" ht="12.75" customHeight="1" x14ac:dyDescent="0.2">
      <c r="A926" s="140" t="s">
        <v>1849</v>
      </c>
      <c r="B926" s="141" t="s">
        <v>1850</v>
      </c>
      <c r="C926" s="142" t="s">
        <v>1849</v>
      </c>
      <c r="D926" s="262">
        <v>0</v>
      </c>
      <c r="E926" s="262">
        <v>0</v>
      </c>
      <c r="F926" s="143" t="str">
        <f t="shared" si="17"/>
        <v>-</v>
      </c>
    </row>
    <row r="927" spans="1:6" customFormat="1" ht="12.75" customHeight="1" x14ac:dyDescent="0.2">
      <c r="A927" s="140" t="s">
        <v>1851</v>
      </c>
      <c r="B927" s="141" t="s">
        <v>1852</v>
      </c>
      <c r="C927" s="142" t="s">
        <v>1851</v>
      </c>
      <c r="D927" s="262">
        <v>0</v>
      </c>
      <c r="E927" s="262">
        <v>0</v>
      </c>
      <c r="F927" s="143" t="str">
        <f t="shared" si="17"/>
        <v>-</v>
      </c>
    </row>
    <row r="928" spans="1:6" customFormat="1" ht="12.75" customHeight="1" x14ac:dyDescent="0.2">
      <c r="A928" s="140" t="s">
        <v>1853</v>
      </c>
      <c r="B928" s="141" t="s">
        <v>1854</v>
      </c>
      <c r="C928" s="142" t="s">
        <v>1853</v>
      </c>
      <c r="D928" s="262">
        <v>0</v>
      </c>
      <c r="E928" s="262">
        <v>0</v>
      </c>
      <c r="F928" s="143" t="str">
        <f t="shared" si="17"/>
        <v>-</v>
      </c>
    </row>
    <row r="929" spans="1:6" customFormat="1" ht="12.75" customHeight="1" x14ac:dyDescent="0.2">
      <c r="A929" s="140" t="s">
        <v>1855</v>
      </c>
      <c r="B929" s="141" t="s">
        <v>1856</v>
      </c>
      <c r="C929" s="142" t="s">
        <v>1855</v>
      </c>
      <c r="D929" s="262">
        <v>0</v>
      </c>
      <c r="E929" s="262">
        <v>0</v>
      </c>
      <c r="F929" s="143" t="str">
        <f t="shared" si="17"/>
        <v>-</v>
      </c>
    </row>
    <row r="930" spans="1:6" customFormat="1" ht="12.75" customHeight="1" x14ac:dyDescent="0.2">
      <c r="A930" s="140" t="s">
        <v>1857</v>
      </c>
      <c r="B930" s="141" t="s">
        <v>1858</v>
      </c>
      <c r="C930" s="142" t="s">
        <v>1857</v>
      </c>
      <c r="D930" s="262">
        <v>0</v>
      </c>
      <c r="E930" s="262">
        <v>0</v>
      </c>
      <c r="F930" s="143" t="str">
        <f t="shared" si="17"/>
        <v>-</v>
      </c>
    </row>
    <row r="931" spans="1:6" customFormat="1" ht="12.75" customHeight="1" x14ac:dyDescent="0.2">
      <c r="A931" s="140" t="s">
        <v>1859</v>
      </c>
      <c r="B931" s="141" t="s">
        <v>1860</v>
      </c>
      <c r="C931" s="142" t="s">
        <v>1859</v>
      </c>
      <c r="D931" s="262">
        <v>0</v>
      </c>
      <c r="E931" s="262">
        <v>0</v>
      </c>
      <c r="F931" s="143" t="str">
        <f t="shared" si="17"/>
        <v>-</v>
      </c>
    </row>
    <row r="932" spans="1:6" customFormat="1" ht="12.75" customHeight="1" x14ac:dyDescent="0.2">
      <c r="A932" s="140" t="s">
        <v>1861</v>
      </c>
      <c r="B932" s="141" t="s">
        <v>1862</v>
      </c>
      <c r="C932" s="142" t="s">
        <v>1861</v>
      </c>
      <c r="D932" s="262">
        <v>0</v>
      </c>
      <c r="E932" s="262">
        <v>0</v>
      </c>
      <c r="F932" s="143" t="str">
        <f t="shared" si="17"/>
        <v>-</v>
      </c>
    </row>
    <row r="933" spans="1:6" customFormat="1" ht="12.75" customHeight="1" x14ac:dyDescent="0.2">
      <c r="A933" s="140" t="s">
        <v>1863</v>
      </c>
      <c r="B933" s="141" t="s">
        <v>1864</v>
      </c>
      <c r="C933" s="142" t="s">
        <v>1863</v>
      </c>
      <c r="D933" s="262">
        <v>0</v>
      </c>
      <c r="E933" s="262">
        <v>0</v>
      </c>
      <c r="F933" s="143" t="str">
        <f t="shared" si="17"/>
        <v>-</v>
      </c>
    </row>
    <row r="934" spans="1:6" customFormat="1" ht="12.75" customHeight="1" x14ac:dyDescent="0.2">
      <c r="A934" s="140" t="s">
        <v>1865</v>
      </c>
      <c r="B934" s="141" t="s">
        <v>1866</v>
      </c>
      <c r="C934" s="142" t="s">
        <v>1865</v>
      </c>
      <c r="D934" s="262">
        <v>0</v>
      </c>
      <c r="E934" s="262">
        <v>0</v>
      </c>
      <c r="F934" s="143" t="str">
        <f t="shared" si="17"/>
        <v>-</v>
      </c>
    </row>
    <row r="935" spans="1:6" customFormat="1" ht="12.75" customHeight="1" x14ac:dyDescent="0.2">
      <c r="A935" s="140" t="s">
        <v>1867</v>
      </c>
      <c r="B935" s="141" t="s">
        <v>1868</v>
      </c>
      <c r="C935" s="142" t="s">
        <v>1867</v>
      </c>
      <c r="D935" s="262">
        <v>0</v>
      </c>
      <c r="E935" s="262">
        <v>0</v>
      </c>
      <c r="F935" s="143" t="str">
        <f t="shared" si="17"/>
        <v>-</v>
      </c>
    </row>
    <row r="936" spans="1:6" customFormat="1" ht="12.75" customHeight="1" x14ac:dyDescent="0.2">
      <c r="A936" s="140" t="s">
        <v>1869</v>
      </c>
      <c r="B936" s="141" t="s">
        <v>1870</v>
      </c>
      <c r="C936" s="142" t="s">
        <v>1869</v>
      </c>
      <c r="D936" s="262">
        <v>0</v>
      </c>
      <c r="E936" s="262">
        <v>0</v>
      </c>
      <c r="F936" s="143" t="str">
        <f t="shared" si="17"/>
        <v>-</v>
      </c>
    </row>
    <row r="937" spans="1:6" customFormat="1" ht="12.75" customHeight="1" x14ac:dyDescent="0.2">
      <c r="A937" s="140" t="s">
        <v>1871</v>
      </c>
      <c r="B937" s="141" t="s">
        <v>1872</v>
      </c>
      <c r="C937" s="142" t="s">
        <v>1871</v>
      </c>
      <c r="D937" s="262">
        <v>0</v>
      </c>
      <c r="E937" s="262">
        <v>0</v>
      </c>
      <c r="F937" s="143" t="str">
        <f t="shared" si="17"/>
        <v>-</v>
      </c>
    </row>
    <row r="938" spans="1:6" customFormat="1" ht="24" customHeight="1" x14ac:dyDescent="0.2">
      <c r="A938" s="140" t="s">
        <v>1873</v>
      </c>
      <c r="B938" s="141" t="s">
        <v>1874</v>
      </c>
      <c r="C938" s="142" t="s">
        <v>1873</v>
      </c>
      <c r="D938" s="262">
        <v>0</v>
      </c>
      <c r="E938" s="262">
        <v>0</v>
      </c>
      <c r="F938" s="143" t="str">
        <f t="shared" si="17"/>
        <v>-</v>
      </c>
    </row>
    <row r="939" spans="1:6" customFormat="1" ht="24" customHeight="1" x14ac:dyDescent="0.2">
      <c r="A939" s="140" t="s">
        <v>1875</v>
      </c>
      <c r="B939" s="141" t="s">
        <v>1876</v>
      </c>
      <c r="C939" s="142" t="s">
        <v>1875</v>
      </c>
      <c r="D939" s="262">
        <v>0</v>
      </c>
      <c r="E939" s="262">
        <v>0</v>
      </c>
      <c r="F939" s="143" t="str">
        <f t="shared" si="17"/>
        <v>-</v>
      </c>
    </row>
    <row r="940" spans="1:6" customFormat="1" ht="24" customHeight="1" x14ac:dyDescent="0.2">
      <c r="A940" s="140" t="s">
        <v>1877</v>
      </c>
      <c r="B940" s="141" t="s">
        <v>1878</v>
      </c>
      <c r="C940" s="142" t="s">
        <v>1877</v>
      </c>
      <c r="D940" s="262">
        <v>0</v>
      </c>
      <c r="E940" s="262">
        <v>0</v>
      </c>
      <c r="F940" s="143" t="str">
        <f t="shared" si="17"/>
        <v>-</v>
      </c>
    </row>
    <row r="941" spans="1:6" customFormat="1" ht="24" customHeight="1" x14ac:dyDescent="0.2">
      <c r="A941" s="140" t="s">
        <v>1879</v>
      </c>
      <c r="B941" s="141" t="s">
        <v>1880</v>
      </c>
      <c r="C941" s="142" t="s">
        <v>1879</v>
      </c>
      <c r="D941" s="262">
        <v>0</v>
      </c>
      <c r="E941" s="262">
        <v>0</v>
      </c>
      <c r="F941" s="143" t="str">
        <f t="shared" si="17"/>
        <v>-</v>
      </c>
    </row>
    <row r="942" spans="1:6" customFormat="1" ht="24" customHeight="1" x14ac:dyDescent="0.2">
      <c r="A942" s="140" t="s">
        <v>1881</v>
      </c>
      <c r="B942" s="141" t="s">
        <v>1882</v>
      </c>
      <c r="C942" s="142" t="s">
        <v>1881</v>
      </c>
      <c r="D942" s="262">
        <v>0</v>
      </c>
      <c r="E942" s="262">
        <v>0</v>
      </c>
      <c r="F942" s="143" t="str">
        <f t="shared" si="17"/>
        <v>-</v>
      </c>
    </row>
    <row r="943" spans="1:6" customFormat="1" ht="24" customHeight="1" x14ac:dyDescent="0.2">
      <c r="A943" s="140" t="s">
        <v>1883</v>
      </c>
      <c r="B943" s="141" t="s">
        <v>1884</v>
      </c>
      <c r="C943" s="142" t="s">
        <v>1883</v>
      </c>
      <c r="D943" s="262">
        <v>0</v>
      </c>
      <c r="E943" s="262">
        <v>0</v>
      </c>
      <c r="F943" s="143" t="str">
        <f t="shared" si="17"/>
        <v>-</v>
      </c>
    </row>
    <row r="944" spans="1:6" customFormat="1" ht="12.75" customHeight="1" x14ac:dyDescent="0.2">
      <c r="A944" s="140" t="s">
        <v>1885</v>
      </c>
      <c r="B944" s="141" t="s">
        <v>1886</v>
      </c>
      <c r="C944" s="142" t="s">
        <v>1885</v>
      </c>
      <c r="D944" s="262">
        <v>0</v>
      </c>
      <c r="E944" s="262">
        <v>0</v>
      </c>
      <c r="F944" s="143" t="str">
        <f t="shared" si="17"/>
        <v>-</v>
      </c>
    </row>
    <row r="945" spans="1:6" customFormat="1" ht="24" customHeight="1" x14ac:dyDescent="0.2">
      <c r="A945" s="140" t="s">
        <v>1887</v>
      </c>
      <c r="B945" s="141" t="s">
        <v>1888</v>
      </c>
      <c r="C945" s="142" t="s">
        <v>1887</v>
      </c>
      <c r="D945" s="262">
        <v>0</v>
      </c>
      <c r="E945" s="262">
        <v>0</v>
      </c>
      <c r="F945" s="143" t="str">
        <f t="shared" si="17"/>
        <v>-</v>
      </c>
    </row>
    <row r="946" spans="1:6" customFormat="1" ht="24" customHeight="1" x14ac:dyDescent="0.2">
      <c r="A946" s="140" t="s">
        <v>1889</v>
      </c>
      <c r="B946" s="144" t="s">
        <v>1890</v>
      </c>
      <c r="C946" s="142" t="s">
        <v>1889</v>
      </c>
      <c r="D946" s="262">
        <v>0</v>
      </c>
      <c r="E946" s="262">
        <v>0</v>
      </c>
      <c r="F946" s="143" t="str">
        <f t="shared" si="17"/>
        <v>-</v>
      </c>
    </row>
    <row r="947" spans="1:6" customFormat="1" ht="24" customHeight="1" x14ac:dyDescent="0.2">
      <c r="A947" s="140" t="s">
        <v>1891</v>
      </c>
      <c r="B947" s="144" t="s">
        <v>1892</v>
      </c>
      <c r="C947" s="142" t="s">
        <v>1891</v>
      </c>
      <c r="D947" s="262">
        <v>0</v>
      </c>
      <c r="E947" s="262">
        <v>0</v>
      </c>
      <c r="F947" s="143" t="str">
        <f t="shared" si="17"/>
        <v>-</v>
      </c>
    </row>
    <row r="948" spans="1:6" customFormat="1" ht="24" customHeight="1" x14ac:dyDescent="0.2">
      <c r="A948" s="140" t="s">
        <v>1893</v>
      </c>
      <c r="B948" s="141" t="s">
        <v>1894</v>
      </c>
      <c r="C948" s="142" t="s">
        <v>1893</v>
      </c>
      <c r="D948" s="262">
        <v>0</v>
      </c>
      <c r="E948" s="262">
        <v>0</v>
      </c>
      <c r="F948" s="143" t="str">
        <f t="shared" si="17"/>
        <v>-</v>
      </c>
    </row>
    <row r="949" spans="1:6" customFormat="1" ht="24" customHeight="1" x14ac:dyDescent="0.2">
      <c r="A949" s="140" t="s">
        <v>1895</v>
      </c>
      <c r="B949" s="144" t="s">
        <v>1896</v>
      </c>
      <c r="C949" s="142" t="s">
        <v>1895</v>
      </c>
      <c r="D949" s="262">
        <v>0</v>
      </c>
      <c r="E949" s="262">
        <v>0</v>
      </c>
      <c r="F949" s="143" t="str">
        <f t="shared" si="17"/>
        <v>-</v>
      </c>
    </row>
    <row r="950" spans="1:6" customFormat="1" ht="24" customHeight="1" x14ac:dyDescent="0.2">
      <c r="A950" s="140" t="s">
        <v>1897</v>
      </c>
      <c r="B950" s="141" t="s">
        <v>1898</v>
      </c>
      <c r="C950" s="142" t="s">
        <v>1897</v>
      </c>
      <c r="D950" s="262">
        <v>0</v>
      </c>
      <c r="E950" s="262">
        <v>0</v>
      </c>
      <c r="F950" s="143" t="str">
        <f t="shared" si="17"/>
        <v>-</v>
      </c>
    </row>
    <row r="951" spans="1:6" customFormat="1" ht="24" customHeight="1" x14ac:dyDescent="0.2">
      <c r="A951" s="140" t="s">
        <v>1899</v>
      </c>
      <c r="B951" s="141" t="s">
        <v>1900</v>
      </c>
      <c r="C951" s="142" t="s">
        <v>1899</v>
      </c>
      <c r="D951" s="262">
        <v>0</v>
      </c>
      <c r="E951" s="262">
        <v>0</v>
      </c>
      <c r="F951" s="143" t="str">
        <f t="shared" si="17"/>
        <v>-</v>
      </c>
    </row>
    <row r="952" spans="1:6" customFormat="1" ht="24" customHeight="1" x14ac:dyDescent="0.2">
      <c r="A952" s="140" t="s">
        <v>1901</v>
      </c>
      <c r="B952" s="144" t="s">
        <v>1902</v>
      </c>
      <c r="C952" s="142" t="s">
        <v>1901</v>
      </c>
      <c r="D952" s="262">
        <v>0</v>
      </c>
      <c r="E952" s="262">
        <v>0</v>
      </c>
      <c r="F952" s="143" t="str">
        <f t="shared" si="17"/>
        <v>-</v>
      </c>
    </row>
    <row r="953" spans="1:6" customFormat="1" ht="24" customHeight="1" x14ac:dyDescent="0.2">
      <c r="A953" s="140" t="s">
        <v>1903</v>
      </c>
      <c r="B953" s="141" t="s">
        <v>1904</v>
      </c>
      <c r="C953" s="142" t="s">
        <v>1903</v>
      </c>
      <c r="D953" s="262">
        <v>0</v>
      </c>
      <c r="E953" s="262">
        <v>0</v>
      </c>
      <c r="F953" s="143" t="str">
        <f t="shared" si="17"/>
        <v>-</v>
      </c>
    </row>
    <row r="954" spans="1:6" customFormat="1" ht="24" customHeight="1" x14ac:dyDescent="0.2">
      <c r="A954" s="140" t="s">
        <v>1905</v>
      </c>
      <c r="B954" s="141" t="s">
        <v>1906</v>
      </c>
      <c r="C954" s="142" t="s">
        <v>1905</v>
      </c>
      <c r="D954" s="262">
        <v>0</v>
      </c>
      <c r="E954" s="262">
        <v>0</v>
      </c>
      <c r="F954" s="143" t="str">
        <f t="shared" si="17"/>
        <v>-</v>
      </c>
    </row>
    <row r="955" spans="1:6" customFormat="1" ht="24" customHeight="1" x14ac:dyDescent="0.2">
      <c r="A955" s="140" t="s">
        <v>1907</v>
      </c>
      <c r="B955" s="141" t="s">
        <v>1908</v>
      </c>
      <c r="C955" s="142" t="s">
        <v>1907</v>
      </c>
      <c r="D955" s="262">
        <v>0</v>
      </c>
      <c r="E955" s="262">
        <v>0</v>
      </c>
      <c r="F955" s="143" t="str">
        <f t="shared" si="17"/>
        <v>-</v>
      </c>
    </row>
    <row r="956" spans="1:6" customFormat="1" ht="24" customHeight="1" x14ac:dyDescent="0.2">
      <c r="A956" s="140" t="s">
        <v>1909</v>
      </c>
      <c r="B956" s="141" t="s">
        <v>1910</v>
      </c>
      <c r="C956" s="142" t="s">
        <v>1909</v>
      </c>
      <c r="D956" s="262">
        <v>0</v>
      </c>
      <c r="E956" s="262">
        <v>0</v>
      </c>
      <c r="F956" s="143" t="str">
        <f t="shared" si="17"/>
        <v>-</v>
      </c>
    </row>
    <row r="957" spans="1:6" customFormat="1" ht="24" customHeight="1" x14ac:dyDescent="0.2">
      <c r="A957" s="140" t="s">
        <v>1911</v>
      </c>
      <c r="B957" s="141" t="s">
        <v>1912</v>
      </c>
      <c r="C957" s="142" t="s">
        <v>1911</v>
      </c>
      <c r="D957" s="262">
        <v>0</v>
      </c>
      <c r="E957" s="262">
        <v>0</v>
      </c>
      <c r="F957" s="143" t="str">
        <f t="shared" si="17"/>
        <v>-</v>
      </c>
    </row>
    <row r="958" spans="1:6" customFormat="1" ht="24" customHeight="1" x14ac:dyDescent="0.2">
      <c r="A958" s="140" t="s">
        <v>1913</v>
      </c>
      <c r="B958" s="141" t="s">
        <v>1914</v>
      </c>
      <c r="C958" s="142" t="s">
        <v>1913</v>
      </c>
      <c r="D958" s="262">
        <v>0</v>
      </c>
      <c r="E958" s="262">
        <v>0</v>
      </c>
      <c r="F958" s="143" t="str">
        <f t="shared" si="17"/>
        <v>-</v>
      </c>
    </row>
    <row r="959" spans="1:6" customFormat="1" ht="24" customHeight="1" x14ac:dyDescent="0.2">
      <c r="A959" s="140" t="s">
        <v>1915</v>
      </c>
      <c r="B959" s="141" t="s">
        <v>1916</v>
      </c>
      <c r="C959" s="142" t="s">
        <v>1915</v>
      </c>
      <c r="D959" s="262">
        <v>0</v>
      </c>
      <c r="E959" s="262">
        <v>0</v>
      </c>
      <c r="F959" s="143" t="str">
        <f t="shared" si="17"/>
        <v>-</v>
      </c>
    </row>
    <row r="960" spans="1:6" customFormat="1" ht="24" customHeight="1" x14ac:dyDescent="0.2">
      <c r="A960" s="140" t="s">
        <v>1917</v>
      </c>
      <c r="B960" s="141" t="s">
        <v>1918</v>
      </c>
      <c r="C960" s="142" t="s">
        <v>1917</v>
      </c>
      <c r="D960" s="262">
        <v>0</v>
      </c>
      <c r="E960" s="262">
        <v>0</v>
      </c>
      <c r="F960" s="143" t="str">
        <f t="shared" si="17"/>
        <v>-</v>
      </c>
    </row>
    <row r="961" spans="1:6" customFormat="1" ht="12.75" customHeight="1" x14ac:dyDescent="0.2">
      <c r="A961" s="140" t="s">
        <v>1919</v>
      </c>
      <c r="B961" s="141" t="s">
        <v>1920</v>
      </c>
      <c r="C961" s="142" t="s">
        <v>1919</v>
      </c>
      <c r="D961" s="262">
        <v>0</v>
      </c>
      <c r="E961" s="262">
        <v>0</v>
      </c>
      <c r="F961" s="143" t="str">
        <f t="shared" si="17"/>
        <v>-</v>
      </c>
    </row>
    <row r="962" spans="1:6" customFormat="1" ht="24" customHeight="1" x14ac:dyDescent="0.2">
      <c r="A962" s="140" t="s">
        <v>1921</v>
      </c>
      <c r="B962" s="144" t="s">
        <v>1922</v>
      </c>
      <c r="C962" s="142" t="s">
        <v>1921</v>
      </c>
      <c r="D962" s="262">
        <v>0</v>
      </c>
      <c r="E962" s="262">
        <v>0</v>
      </c>
      <c r="F962" s="143" t="str">
        <f t="shared" si="17"/>
        <v>-</v>
      </c>
    </row>
    <row r="963" spans="1:6" customFormat="1" ht="24" customHeight="1" x14ac:dyDescent="0.2">
      <c r="A963" s="140" t="s">
        <v>1923</v>
      </c>
      <c r="B963" s="144" t="s">
        <v>1924</v>
      </c>
      <c r="C963" s="142" t="s">
        <v>1923</v>
      </c>
      <c r="D963" s="262">
        <v>0</v>
      </c>
      <c r="E963" s="262">
        <v>0</v>
      </c>
      <c r="F963" s="143" t="str">
        <f t="shared" si="17"/>
        <v>-</v>
      </c>
    </row>
    <row r="964" spans="1:6" customFormat="1" ht="24" customHeight="1" x14ac:dyDescent="0.2">
      <c r="A964" s="140" t="s">
        <v>1925</v>
      </c>
      <c r="B964" s="144" t="s">
        <v>1926</v>
      </c>
      <c r="C964" s="142" t="s">
        <v>1925</v>
      </c>
      <c r="D964" s="262">
        <v>0</v>
      </c>
      <c r="E964" s="262">
        <v>0</v>
      </c>
      <c r="F964" s="143" t="str">
        <f t="shared" si="17"/>
        <v>-</v>
      </c>
    </row>
    <row r="965" spans="1:6" customFormat="1" ht="24" customHeight="1" x14ac:dyDescent="0.2">
      <c r="A965" s="140" t="s">
        <v>1927</v>
      </c>
      <c r="B965" s="141" t="s">
        <v>1928</v>
      </c>
      <c r="C965" s="142" t="s">
        <v>1927</v>
      </c>
      <c r="D965" s="262">
        <v>0</v>
      </c>
      <c r="E965" s="262">
        <v>0</v>
      </c>
      <c r="F965" s="143" t="str">
        <f t="shared" si="17"/>
        <v>-</v>
      </c>
    </row>
    <row r="966" spans="1:6" customFormat="1" ht="12.75" customHeight="1" x14ac:dyDescent="0.2">
      <c r="A966" s="140" t="s">
        <v>1929</v>
      </c>
      <c r="B966" s="141" t="s">
        <v>1930</v>
      </c>
      <c r="C966" s="142" t="s">
        <v>1929</v>
      </c>
      <c r="D966" s="262">
        <v>0</v>
      </c>
      <c r="E966" s="262">
        <v>0</v>
      </c>
      <c r="F966" s="143" t="str">
        <f t="shared" si="17"/>
        <v>-</v>
      </c>
    </row>
    <row r="967" spans="1:6" customFormat="1" ht="24" customHeight="1" x14ac:dyDescent="0.2">
      <c r="A967" s="140" t="s">
        <v>1931</v>
      </c>
      <c r="B967" s="141" t="s">
        <v>1932</v>
      </c>
      <c r="C967" s="142" t="s">
        <v>1931</v>
      </c>
      <c r="D967" s="262">
        <v>0</v>
      </c>
      <c r="E967" s="262">
        <v>0</v>
      </c>
      <c r="F967" s="143" t="str">
        <f t="shared" si="17"/>
        <v>-</v>
      </c>
    </row>
    <row r="968" spans="1:6" customFormat="1" ht="12.75" customHeight="1" x14ac:dyDescent="0.2">
      <c r="A968" s="140" t="s">
        <v>1933</v>
      </c>
      <c r="B968" s="141" t="s">
        <v>1934</v>
      </c>
      <c r="C968" s="142" t="s">
        <v>1933</v>
      </c>
      <c r="D968" s="262">
        <v>0</v>
      </c>
      <c r="E968" s="262">
        <v>0</v>
      </c>
      <c r="F968" s="143" t="str">
        <f t="shared" si="17"/>
        <v>-</v>
      </c>
    </row>
    <row r="969" spans="1:6" customFormat="1" ht="12.75" customHeight="1" x14ac:dyDescent="0.2">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
      <c r="A970" s="140" t="s">
        <v>1937</v>
      </c>
      <c r="B970" s="141" t="s">
        <v>1938</v>
      </c>
      <c r="C970" s="142" t="s">
        <v>1937</v>
      </c>
      <c r="D970" s="262">
        <v>0</v>
      </c>
      <c r="E970" s="262">
        <v>0</v>
      </c>
      <c r="F970" s="143" t="str">
        <f t="shared" si="18"/>
        <v>-</v>
      </c>
    </row>
    <row r="971" spans="1:6" customFormat="1" ht="12.75" customHeight="1" x14ac:dyDescent="0.2">
      <c r="A971" s="140" t="s">
        <v>1939</v>
      </c>
      <c r="B971" s="141" t="s">
        <v>1940</v>
      </c>
      <c r="C971" s="142" t="s">
        <v>1939</v>
      </c>
      <c r="D971" s="262">
        <v>0</v>
      </c>
      <c r="E971" s="262">
        <v>0</v>
      </c>
      <c r="F971" s="143" t="str">
        <f t="shared" si="18"/>
        <v>-</v>
      </c>
    </row>
    <row r="972" spans="1:6" customFormat="1" ht="12.75" customHeight="1" x14ac:dyDescent="0.2">
      <c r="A972" s="140" t="s">
        <v>1941</v>
      </c>
      <c r="B972" s="141" t="s">
        <v>1942</v>
      </c>
      <c r="C972" s="142" t="s">
        <v>1941</v>
      </c>
      <c r="D972" s="262">
        <v>0</v>
      </c>
      <c r="E972" s="262">
        <v>0</v>
      </c>
      <c r="F972" s="143" t="str">
        <f t="shared" si="18"/>
        <v>-</v>
      </c>
    </row>
    <row r="973" spans="1:6" customFormat="1" ht="12.75" customHeight="1" x14ac:dyDescent="0.2">
      <c r="A973" s="140" t="s">
        <v>1943</v>
      </c>
      <c r="B973" s="141" t="s">
        <v>1944</v>
      </c>
      <c r="C973" s="142" t="s">
        <v>1943</v>
      </c>
      <c r="D973" s="262">
        <v>0</v>
      </c>
      <c r="E973" s="262">
        <v>0</v>
      </c>
      <c r="F973" s="143" t="str">
        <f t="shared" si="18"/>
        <v>-</v>
      </c>
    </row>
    <row r="974" spans="1:6" customFormat="1" ht="12.75" customHeight="1" x14ac:dyDescent="0.2">
      <c r="A974" s="140" t="s">
        <v>1945</v>
      </c>
      <c r="B974" s="141" t="s">
        <v>1946</v>
      </c>
      <c r="C974" s="142" t="s">
        <v>1945</v>
      </c>
      <c r="D974" s="262">
        <v>0</v>
      </c>
      <c r="E974" s="262">
        <v>0</v>
      </c>
      <c r="F974" s="143" t="str">
        <f t="shared" si="18"/>
        <v>-</v>
      </c>
    </row>
    <row r="975" spans="1:6" customFormat="1" ht="12.75" customHeight="1" x14ac:dyDescent="0.2">
      <c r="A975" s="140" t="s">
        <v>1947</v>
      </c>
      <c r="B975" s="141" t="s">
        <v>1948</v>
      </c>
      <c r="C975" s="142" t="s">
        <v>1947</v>
      </c>
      <c r="D975" s="262">
        <v>0</v>
      </c>
      <c r="E975" s="262">
        <v>0</v>
      </c>
      <c r="F975" s="143" t="str">
        <f t="shared" si="18"/>
        <v>-</v>
      </c>
    </row>
    <row r="976" spans="1:6" customFormat="1" ht="24" customHeight="1" x14ac:dyDescent="0.2">
      <c r="A976" s="140" t="s">
        <v>1949</v>
      </c>
      <c r="B976" s="141" t="s">
        <v>1950</v>
      </c>
      <c r="C976" s="142" t="s">
        <v>1949</v>
      </c>
      <c r="D976" s="262">
        <v>0</v>
      </c>
      <c r="E976" s="262">
        <v>0</v>
      </c>
      <c r="F976" s="143" t="str">
        <f t="shared" si="18"/>
        <v>-</v>
      </c>
    </row>
    <row r="977" spans="1:6" customFormat="1" ht="24" customHeight="1" x14ac:dyDescent="0.2">
      <c r="A977" s="140" t="s">
        <v>1951</v>
      </c>
      <c r="B977" s="141" t="s">
        <v>1952</v>
      </c>
      <c r="C977" s="142" t="s">
        <v>1951</v>
      </c>
      <c r="D977" s="262">
        <v>0</v>
      </c>
      <c r="E977" s="262">
        <v>0</v>
      </c>
      <c r="F977" s="143" t="str">
        <f t="shared" si="18"/>
        <v>-</v>
      </c>
    </row>
    <row r="978" spans="1:6" customFormat="1" ht="24" customHeight="1" x14ac:dyDescent="0.2">
      <c r="A978" s="140" t="s">
        <v>1953</v>
      </c>
      <c r="B978" s="141" t="s">
        <v>1954</v>
      </c>
      <c r="C978" s="142" t="s">
        <v>1953</v>
      </c>
      <c r="D978" s="262">
        <v>0</v>
      </c>
      <c r="E978" s="262">
        <v>0</v>
      </c>
      <c r="F978" s="143" t="str">
        <f t="shared" si="18"/>
        <v>-</v>
      </c>
    </row>
    <row r="979" spans="1:6" customFormat="1" ht="24" customHeight="1" x14ac:dyDescent="0.2">
      <c r="A979" s="140" t="s">
        <v>1955</v>
      </c>
      <c r="B979" s="141" t="s">
        <v>1956</v>
      </c>
      <c r="C979" s="142" t="s">
        <v>1955</v>
      </c>
      <c r="D979" s="262">
        <v>0</v>
      </c>
      <c r="E979" s="262">
        <v>0</v>
      </c>
      <c r="F979" s="143" t="str">
        <f t="shared" si="18"/>
        <v>-</v>
      </c>
    </row>
    <row r="980" spans="1:6" customFormat="1" ht="24" customHeight="1" x14ac:dyDescent="0.2">
      <c r="A980" s="140" t="s">
        <v>1957</v>
      </c>
      <c r="B980" s="141" t="s">
        <v>1958</v>
      </c>
      <c r="C980" s="142" t="s">
        <v>1957</v>
      </c>
      <c r="D980" s="262">
        <v>0</v>
      </c>
      <c r="E980" s="262">
        <v>0</v>
      </c>
      <c r="F980" s="143" t="str">
        <f t="shared" si="18"/>
        <v>-</v>
      </c>
    </row>
    <row r="981" spans="1:6" customFormat="1" ht="24" customHeight="1" x14ac:dyDescent="0.2">
      <c r="A981" s="140" t="s">
        <v>1959</v>
      </c>
      <c r="B981" s="141" t="s">
        <v>1960</v>
      </c>
      <c r="C981" s="142" t="s">
        <v>1959</v>
      </c>
      <c r="D981" s="262">
        <v>0</v>
      </c>
      <c r="E981" s="262">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E6" sqref="E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f>D7+D68</f>
        <v>5580516.2200000007</v>
      </c>
      <c r="E6" s="271">
        <f>E7+E68</f>
        <v>5507642.0600000005</v>
      </c>
      <c r="F6" s="247">
        <f t="shared" ref="F6:F37" si="0">IF(D6&gt;0,IF(E6/D6&gt;=100,"&gt;&gt;100",E6/D6*100),"-")</f>
        <v>98.694132278680129</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2">
        <f>D8+D12+D51+D52+D56+D63</f>
        <v>5297450.4700000007</v>
      </c>
      <c r="E7" s="272">
        <f>E8+E12+E51+E52+E56+E63</f>
        <v>5229964.3400000008</v>
      </c>
      <c r="F7" s="248">
        <f t="shared" si="0"/>
        <v>98.726063973940285</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2">
        <f>D9+D10-D11</f>
        <v>408208.83</v>
      </c>
      <c r="E8" s="272">
        <f>E9+E10-E11</f>
        <v>408208.83</v>
      </c>
      <c r="F8" s="248">
        <f t="shared" si="0"/>
        <v>100</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0">
        <v>408208.83</v>
      </c>
      <c r="E9" s="270">
        <v>408208.83</v>
      </c>
      <c r="F9" s="248">
        <f t="shared" si="0"/>
        <v>100</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2">
        <f>D13+D19+D29+D35+D41+D45</f>
        <v>4886645.28</v>
      </c>
      <c r="E12" s="272">
        <f>E13+E19+E29+E35+E41+E45</f>
        <v>4819159.1500000004</v>
      </c>
      <c r="F12" s="248">
        <f t="shared" si="0"/>
        <v>98.61896810320556</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2">
        <f>SUM(D14:D17)-D18</f>
        <v>4776481.4000000004</v>
      </c>
      <c r="E13" s="272">
        <f>SUM(E14:E17)-E18</f>
        <v>4707059.9000000004</v>
      </c>
      <c r="F13" s="248">
        <f t="shared" si="0"/>
        <v>98.546597501667236</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0">
        <v>0</v>
      </c>
      <c r="E14" s="270">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0">
        <v>5527432.1399999997</v>
      </c>
      <c r="E15" s="270">
        <v>5527432.1399999997</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0">
        <v>0</v>
      </c>
      <c r="E16" s="270">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0">
        <v>13957.73</v>
      </c>
      <c r="E17" s="270">
        <v>13957.73</v>
      </c>
      <c r="F17" s="248">
        <f t="shared" si="0"/>
        <v>100</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0">
        <v>764908.47</v>
      </c>
      <c r="E18" s="270">
        <v>834329.97</v>
      </c>
      <c r="F18" s="248">
        <f t="shared" si="0"/>
        <v>109.07579177414522</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2">
        <f>SUM(D20:D27)-D28</f>
        <v>108929.0500000001</v>
      </c>
      <c r="E19" s="272">
        <f>SUM(E20:E27)-E28</f>
        <v>106222.83999999997</v>
      </c>
      <c r="F19" s="248">
        <f t="shared" si="0"/>
        <v>97.515621406777953</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0">
        <v>184951.2</v>
      </c>
      <c r="E20" s="270">
        <v>185873.93</v>
      </c>
      <c r="F20" s="248">
        <f t="shared" si="0"/>
        <v>100.49890457590975</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0">
        <v>2973.63</v>
      </c>
      <c r="E21" s="270">
        <v>2729.45</v>
      </c>
      <c r="F21" s="248">
        <f t="shared" si="0"/>
        <v>91.788487471541501</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0">
        <v>4791.42</v>
      </c>
      <c r="E22" s="270">
        <v>8142.67</v>
      </c>
      <c r="F22" s="248">
        <f t="shared" si="0"/>
        <v>169.94273096493316</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0">
        <v>0</v>
      </c>
      <c r="E24" s="270">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0">
        <v>48176.160000000003</v>
      </c>
      <c r="E25" s="270">
        <v>48176.160000000003</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0">
        <v>324037.21000000002</v>
      </c>
      <c r="E26" s="270">
        <v>357465.49</v>
      </c>
      <c r="F26" s="248">
        <f t="shared" si="0"/>
        <v>110.3161856010302</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0">
        <v>456000.57</v>
      </c>
      <c r="E28" s="270">
        <v>496164.86</v>
      </c>
      <c r="F28" s="248">
        <f t="shared" si="0"/>
        <v>108.80794732339918</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2">
        <f>SUM(D30:D33)-D34</f>
        <v>0</v>
      </c>
      <c r="E29" s="272">
        <f>SUM(E30:E33)-E34</f>
        <v>4945.4700000000012</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0">
        <v>50094.75</v>
      </c>
      <c r="E30" s="270">
        <v>55199.75</v>
      </c>
      <c r="F30" s="248">
        <f t="shared" si="0"/>
        <v>110.19068864501769</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0">
        <v>50094.75</v>
      </c>
      <c r="E34" s="270">
        <v>50254.28</v>
      </c>
      <c r="F34" s="248">
        <f t="shared" si="0"/>
        <v>100.31845652488533</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2">
        <f>SUM(D36:D39)-D40</f>
        <v>0</v>
      </c>
      <c r="E35" s="272">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0">
        <v>0</v>
      </c>
      <c r="E36" s="270">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0">
        <v>0</v>
      </c>
      <c r="E37" s="270">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0">
        <v>0</v>
      </c>
      <c r="E39" s="270">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2">
        <f>SUM(D46:D49)-D50</f>
        <v>1234.8299999999995</v>
      </c>
      <c r="E45" s="272">
        <f>SUM(E46:E49)-E50</f>
        <v>930.9399999999996</v>
      </c>
      <c r="F45" s="248">
        <f t="shared" si="1"/>
        <v>75.390134674408628</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0">
        <v>4249.6899999999996</v>
      </c>
      <c r="E47" s="270">
        <v>4249.6899999999996</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0">
        <v>0</v>
      </c>
      <c r="E48" s="270">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0">
        <v>0</v>
      </c>
      <c r="E49" s="270">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0">
        <v>3014.86</v>
      </c>
      <c r="E50" s="270">
        <v>3318.75</v>
      </c>
      <c r="F50" s="248">
        <f t="shared" si="1"/>
        <v>110.07973836264371</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0">
        <v>2596.36</v>
      </c>
      <c r="E51" s="270">
        <v>2596.36</v>
      </c>
      <c r="F51" s="248">
        <f t="shared" si="1"/>
        <v>100</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0">
        <v>165028.91</v>
      </c>
      <c r="E54" s="270">
        <v>177053.89</v>
      </c>
      <c r="F54" s="248">
        <f t="shared" si="1"/>
        <v>107.28658996778202</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0">
        <v>165028.91</v>
      </c>
      <c r="E55" s="270">
        <v>177053.89</v>
      </c>
      <c r="F55" s="248">
        <f t="shared" si="1"/>
        <v>107.28658996778202</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2">
        <f>SUM(D57:D62)</f>
        <v>0</v>
      </c>
      <c r="E56" s="272">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0">
        <v>0</v>
      </c>
      <c r="E57" s="270">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0">
        <v>0</v>
      </c>
      <c r="E61" s="270">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2">
        <f>D69+D78+D87+D118+D134+D146+D164+D170</f>
        <v>283065.75</v>
      </c>
      <c r="E68" s="272">
        <f>E69+E78+E87+E118+E134+E146+E164+E170</f>
        <v>277677.71999999997</v>
      </c>
      <c r="F68" s="248">
        <f t="shared" si="1"/>
        <v>98.096544707369219</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2">
        <f>+D70+D75+D76+D77</f>
        <v>0</v>
      </c>
      <c r="E69" s="272">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2">
        <f>SUM(D71:D74)</f>
        <v>0</v>
      </c>
      <c r="E70" s="272">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0">
        <v>0</v>
      </c>
      <c r="E72" s="270">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0">
        <v>0</v>
      </c>
      <c r="E75" s="270">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0">
        <v>0</v>
      </c>
      <c r="E76" s="270">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2">
        <f>D79+SUM(D82:D84)-D85+D86</f>
        <v>2952.62</v>
      </c>
      <c r="E78" s="272">
        <f>E79+SUM(E82:E84)-E85+E86</f>
        <v>840.39</v>
      </c>
      <c r="F78" s="248">
        <f t="shared" si="2"/>
        <v>28.462518034830079</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0">
        <v>0</v>
      </c>
      <c r="E82" s="270">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0">
        <v>0</v>
      </c>
      <c r="E83" s="270">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0">
        <v>0</v>
      </c>
      <c r="E84" s="270">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0">
        <v>2952.62</v>
      </c>
      <c r="E86" s="270">
        <v>840.39</v>
      </c>
      <c r="F86" s="248">
        <f t="shared" si="2"/>
        <v>28.462518034830079</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2">
        <f>D119+D126-D133</f>
        <v>1031.52</v>
      </c>
      <c r="E118" s="272">
        <f>E119+E126-E133</f>
        <v>1340</v>
      </c>
      <c r="F118" s="248">
        <f t="shared" si="3"/>
        <v>129.90538234837911</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2">
        <f>SUM(D120:D125)</f>
        <v>1031.52</v>
      </c>
      <c r="E119" s="272">
        <f>SUM(E120:E125)</f>
        <v>1340</v>
      </c>
      <c r="F119" s="248">
        <f t="shared" si="3"/>
        <v>129.90538234837911</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0">
        <v>1031.52</v>
      </c>
      <c r="E125" s="270">
        <v>1340</v>
      </c>
      <c r="F125" s="248">
        <f t="shared" si="3"/>
        <v>129.90538234837911</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2">
        <f>D135+D142-D145</f>
        <v>0</v>
      </c>
      <c r="E134" s="272">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2">
        <f>SUM(D136:D141)</f>
        <v>0</v>
      </c>
      <c r="E135" s="272">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0">
        <v>0</v>
      </c>
      <c r="E139" s="270">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2">
        <f>SUM(D147:D149)+SUM(D158:D162)-D163</f>
        <v>121580.7</v>
      </c>
      <c r="E146" s="272">
        <f>SUM(E147:E149)+SUM(E158:E162)-E163</f>
        <v>79677.490000000005</v>
      </c>
      <c r="F146" s="248">
        <f t="shared" si="4"/>
        <v>65.534653115173711</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0">
        <v>0</v>
      </c>
      <c r="E147" s="270">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0">
        <v>0</v>
      </c>
      <c r="E158" s="270">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0">
        <v>76839.839999999997</v>
      </c>
      <c r="E159" s="270">
        <v>83855.16</v>
      </c>
      <c r="F159" s="248">
        <f t="shared" si="4"/>
        <v>109.12979516875623</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0">
        <v>0</v>
      </c>
      <c r="E160" s="270">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0">
        <v>51099.8</v>
      </c>
      <c r="E161" s="270">
        <v>4970.67</v>
      </c>
      <c r="F161" s="248">
        <f t="shared" si="4"/>
        <v>9.7273766237832628</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0">
        <v>0</v>
      </c>
      <c r="E162" s="270">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0">
        <v>6358.94</v>
      </c>
      <c r="E163" s="270">
        <v>9148.34</v>
      </c>
      <c r="F163" s="248">
        <f t="shared" si="4"/>
        <v>143.86580153295992</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2">
        <f>SUM(D165:D168)-D169</f>
        <v>0</v>
      </c>
      <c r="E164" s="272">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0">
        <v>0</v>
      </c>
      <c r="E165" s="270">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0">
        <v>0</v>
      </c>
      <c r="E169" s="270">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2">
        <f>SUM(D171:D173)</f>
        <v>157500.91</v>
      </c>
      <c r="E170" s="272">
        <f>SUM(E171:E173)</f>
        <v>195819.84</v>
      </c>
      <c r="F170" s="248">
        <f t="shared" si="5"/>
        <v>124.32933879556631</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0">
        <v>0</v>
      </c>
      <c r="E171" s="270">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0">
        <v>157500.91</v>
      </c>
      <c r="E173" s="270">
        <v>195819.84</v>
      </c>
      <c r="F173" s="248">
        <f t="shared" si="5"/>
        <v>124.32933879556631</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5580516.2200000007</v>
      </c>
      <c r="E175" s="272">
        <f>E176+E237</f>
        <v>5507642.0600000005</v>
      </c>
      <c r="F175" s="248">
        <f t="shared" ref="F175:F206" si="6">IF(D175&gt;0,IF(E175/D175&gt;=100,"&gt;&gt;100",E175/D175*100),"-")</f>
        <v>98.694132278680129</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2">
        <f>D177+D189+D190+D206+D234</f>
        <v>198305.74</v>
      </c>
      <c r="E176" s="272">
        <f>E177+E189+E190+E206+E234</f>
        <v>200654.74</v>
      </c>
      <c r="F176" s="248">
        <f t="shared" si="6"/>
        <v>101.18453454751236</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2">
        <f>SUM(D178:D180)+SUM(D184:D188)</f>
        <v>198305.74</v>
      </c>
      <c r="E177" s="272">
        <f>SUM(E178:E180)+SUM(E184:E188)</f>
        <v>200654.74</v>
      </c>
      <c r="F177" s="248">
        <f t="shared" si="6"/>
        <v>101.18453454751236</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0">
        <v>149977.4</v>
      </c>
      <c r="E178" s="270">
        <v>188180.71</v>
      </c>
      <c r="F178" s="248">
        <f t="shared" si="6"/>
        <v>125.47271122182408</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0">
        <v>41381.230000000003</v>
      </c>
      <c r="E179" s="270">
        <v>7639.15</v>
      </c>
      <c r="F179" s="248">
        <f t="shared" si="6"/>
        <v>18.460422756887603</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2">
        <f>SUM(D181:D183)</f>
        <v>0</v>
      </c>
      <c r="E180" s="272">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0">
        <v>0</v>
      </c>
      <c r="E182" s="270">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0">
        <v>0</v>
      </c>
      <c r="E183" s="270">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0">
        <v>0</v>
      </c>
      <c r="E184" s="270">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0">
        <v>0</v>
      </c>
      <c r="E186" s="270">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0">
        <v>6947.11</v>
      </c>
      <c r="E188" s="270">
        <v>4834.88</v>
      </c>
      <c r="F188" s="248">
        <f t="shared" si="6"/>
        <v>69.595558440848066</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0">
        <v>0</v>
      </c>
      <c r="E189" s="270">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2">
        <f>D207+D224</f>
        <v>0</v>
      </c>
      <c r="E206" s="272">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2">
        <f>SUM(D208:D223)</f>
        <v>0</v>
      </c>
      <c r="E207" s="272">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0">
        <v>0</v>
      </c>
      <c r="E212" s="270">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0">
        <v>0</v>
      </c>
      <c r="E217" s="270">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2">
        <f>+D238+D245-D254+SUM(D255:D257)</f>
        <v>5382210.4800000004</v>
      </c>
      <c r="E237" s="272">
        <f>+E238+E245-E254+SUM(E255:E257)</f>
        <v>5306987.32</v>
      </c>
      <c r="F237" s="248">
        <f t="shared" si="7"/>
        <v>98.602374242339181</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2">
        <f>D239-D242</f>
        <v>5298481.97</v>
      </c>
      <c r="E238" s="272">
        <f>E239-E242</f>
        <v>5231304.34</v>
      </c>
      <c r="F238" s="248">
        <f t="shared" si="7"/>
        <v>98.732134404148979</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2">
        <f>SUM(D240:D241)</f>
        <v>5298481.97</v>
      </c>
      <c r="E239" s="272">
        <f>SUM(E240:E241)</f>
        <v>5231304.34</v>
      </c>
      <c r="F239" s="248">
        <f t="shared" ref="F239:F260" si="8">IF(D239&gt;0,IF(E239/D239&gt;=100,"&gt;&gt;100",E239/D239*100),"-")</f>
        <v>98.732134404148979</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0">
        <v>5298481.97</v>
      </c>
      <c r="E240" s="270">
        <v>5231304.34</v>
      </c>
      <c r="F240" s="248">
        <f t="shared" si="8"/>
        <v>98.732134404148979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0">
        <v>0</v>
      </c>
      <c r="E241" s="270">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2">
        <f>SUM(D243:D244)</f>
        <v>0</v>
      </c>
      <c r="E242" s="272">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0">
        <v>0</v>
      </c>
      <c r="E243" s="270">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0">
        <v>0</v>
      </c>
      <c r="E244" s="270">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2">
        <f>D246-D250</f>
        <v>13247.61</v>
      </c>
      <c r="E245" s="272">
        <f>E246-E250</f>
        <v>976.15999999999985</v>
      </c>
      <c r="F245" s="248">
        <f t="shared" si="8"/>
        <v>7.3685744070062436</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2">
        <f>SUM(D247:D249)</f>
        <v>13247.61</v>
      </c>
      <c r="E246" s="272">
        <f>SUM(E247:E249)</f>
        <v>32512.48</v>
      </c>
      <c r="F246" s="248">
        <f t="shared" si="8"/>
        <v>245.42147602473202</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0">
        <v>13247.61</v>
      </c>
      <c r="E247" s="270">
        <v>32512.48</v>
      </c>
      <c r="F247" s="248">
        <f t="shared" si="8"/>
        <v>245.42147602473202</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0">
        <v>0</v>
      </c>
      <c r="E248" s="270">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0">
        <v>0</v>
      </c>
      <c r="E249" s="270">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2">
        <f>SUM(D251:D253)</f>
        <v>0</v>
      </c>
      <c r="E250" s="272">
        <f>SUM(E251:E253)</f>
        <v>31536.32</v>
      </c>
      <c r="F250" s="248" t="str">
        <f t="shared" si="8"/>
        <v>-</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0">
        <v>0</v>
      </c>
      <c r="E251" s="270">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0">
        <v>0</v>
      </c>
      <c r="E252" s="270">
        <v>31536.32</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0">
        <v>0</v>
      </c>
      <c r="E253" s="270">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0">
        <v>0</v>
      </c>
      <c r="E254" s="270">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0">
        <v>70480.899999999994</v>
      </c>
      <c r="E255" s="270">
        <v>74706.820000000007</v>
      </c>
      <c r="F255" s="248">
        <f t="shared" si="8"/>
        <v>105.99583717007022</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0">
        <v>0</v>
      </c>
      <c r="E256" s="270">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2">
        <f>D260</f>
        <v>6618.61</v>
      </c>
      <c r="E259" s="272">
        <f>E260</f>
        <v>5373.79</v>
      </c>
      <c r="F259" s="248">
        <f t="shared" si="8"/>
        <v>81.192123421685224</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6618.61</v>
      </c>
      <c r="E260" s="273">
        <v>5373.79</v>
      </c>
      <c r="F260" s="252">
        <f t="shared" si="8"/>
        <v>81.192123421685224</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0">
        <v>127939.64</v>
      </c>
      <c r="E264" s="270">
        <v>88825.83</v>
      </c>
      <c r="F264" s="248">
        <f t="shared" si="9"/>
        <v>69.427919290690525</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0">
        <v>0</v>
      </c>
      <c r="E266" s="270">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0">
        <v>2952.62</v>
      </c>
      <c r="E268" s="270">
        <v>840.39</v>
      </c>
      <c r="F268" s="248">
        <f t="shared" si="9"/>
        <v>28.462518034830079</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0">
        <v>0</v>
      </c>
      <c r="E269" s="270">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0">
        <v>0</v>
      </c>
      <c r="E271" s="270">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0">
        <v>0</v>
      </c>
      <c r="E273" s="270">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0">
        <v>198305.74</v>
      </c>
      <c r="E287" s="270">
        <v>200654.74</v>
      </c>
      <c r="F287" s="248">
        <f t="shared" si="9"/>
        <v>101.18453454751236</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0">
        <v>0</v>
      </c>
      <c r="E288" s="270">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0">
        <v>0</v>
      </c>
      <c r="E289" s="270">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0">
        <v>0</v>
      </c>
      <c r="E290" s="270">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0">
        <v>0</v>
      </c>
      <c r="E293" s="270">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0">
        <v>0</v>
      </c>
      <c r="E294" s="270">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0">
        <v>0</v>
      </c>
      <c r="E295" s="270">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0">
        <v>0</v>
      </c>
      <c r="E297" s="270">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0">
        <v>6947.11</v>
      </c>
      <c r="E298" s="270">
        <v>4834.88</v>
      </c>
      <c r="F298" s="248">
        <f t="shared" si="10"/>
        <v>69.595558440848066</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0">
        <v>0</v>
      </c>
      <c r="E299" s="270">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6">
        <f>D6+D10+D13+SUM(D17:D21)</f>
        <v>0</v>
      </c>
      <c r="E5" s="276">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7">
        <f>SUM(D7:D9)</f>
        <v>0</v>
      </c>
      <c r="E6" s="277">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8">
        <v>0</v>
      </c>
      <c r="E7" s="278">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7">
        <f>SUM(D14:D16)</f>
        <v>0</v>
      </c>
      <c r="E13" s="277">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8">
        <v>0</v>
      </c>
      <c r="E14" s="278">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8">
        <v>0</v>
      </c>
      <c r="E16" s="278">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8">
        <v>0</v>
      </c>
      <c r="E19" s="278">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7">
        <f>SUM(D23:D27)</f>
        <v>0</v>
      </c>
      <c r="E22" s="277">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8">
        <v>0</v>
      </c>
      <c r="E24" s="278">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7">
        <f>SUM(D29:D34)</f>
        <v>0</v>
      </c>
      <c r="E28" s="277">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8">
        <v>0</v>
      </c>
      <c r="E30" s="278">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8">
        <v>0</v>
      </c>
      <c r="E34" s="278">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7">
        <f>D36+D39+D43+D50+D54+D60+D61+D66+D74</f>
        <v>0</v>
      </c>
      <c r="E35" s="277">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7">
        <f>SUM(D37:D38)</f>
        <v>0</v>
      </c>
      <c r="E36" s="277">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8">
        <v>0</v>
      </c>
      <c r="E37" s="278">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7">
        <f>SUM(D40:D42)</f>
        <v>0</v>
      </c>
      <c r="E39" s="277">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8">
        <v>0</v>
      </c>
      <c r="E40" s="278">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7">
        <f>SUM(D51:D53)</f>
        <v>0</v>
      </c>
      <c r="E50" s="277">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8">
        <v>0</v>
      </c>
      <c r="E53" s="278">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7">
        <f>SUM(D55:D59)</f>
        <v>0</v>
      </c>
      <c r="E54" s="277">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8">
        <v>0</v>
      </c>
      <c r="E55" s="278">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7">
        <f>SUM(D62:D65)</f>
        <v>0</v>
      </c>
      <c r="E61" s="277">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8">
        <v>0</v>
      </c>
      <c r="E64" s="278">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8">
        <v>0</v>
      </c>
      <c r="E65" s="278">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8">
        <v>0</v>
      </c>
      <c r="E74" s="278">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7">
        <f>SUM(D76:D81)</f>
        <v>0</v>
      </c>
      <c r="E75" s="277">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8">
        <v>0</v>
      </c>
      <c r="E76" s="278">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8">
        <v>0</v>
      </c>
      <c r="E77" s="278">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8">
        <v>0</v>
      </c>
      <c r="E79" s="278">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8">
        <v>0</v>
      </c>
      <c r="E81" s="278">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7">
        <f>SUM(D83:D88)</f>
        <v>0</v>
      </c>
      <c r="E82" s="277">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8">
        <v>0</v>
      </c>
      <c r="E83" s="278">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8">
        <v>0</v>
      </c>
      <c r="E84" s="278">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8">
        <v>0</v>
      </c>
      <c r="E85" s="278">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8">
        <v>0</v>
      </c>
      <c r="E86" s="278">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8">
        <v>0</v>
      </c>
      <c r="E88" s="278">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7">
        <f>D90+D94+D99+D104+D105+D106</f>
        <v>0</v>
      </c>
      <c r="E89" s="277">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8">
        <v>0</v>
      </c>
      <c r="E106" s="278">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7">
        <f>SUM(D108:D113)</f>
        <v>0</v>
      </c>
      <c r="E107" s="277">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8">
        <v>0</v>
      </c>
      <c r="E108" s="278">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8">
        <v>0</v>
      </c>
      <c r="E109" s="278">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8">
        <v>0</v>
      </c>
      <c r="E111" s="278">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7">
        <f>D115+D118+D121+D122+SUM(D125:D128)</f>
        <v>2233933.88</v>
      </c>
      <c r="E114" s="277">
        <f>E115+E118+E121+E122+SUM(E125:E128)</f>
        <v>2664787.65</v>
      </c>
      <c r="F114" s="164">
        <f t="shared" si="3"/>
        <v>119.28677360853671</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7">
        <f>SUM(D116:D117)</f>
        <v>2233933.88</v>
      </c>
      <c r="E115" s="277">
        <f>SUM(E116:E117)</f>
        <v>2664787.65</v>
      </c>
      <c r="F115" s="164">
        <f t="shared" si="3"/>
        <v>119.28677360853671</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8">
        <v>2233933.88</v>
      </c>
      <c r="E116" s="278">
        <v>2664787.65</v>
      </c>
      <c r="F116" s="164">
        <f t="shared" si="3"/>
        <v>119.28677360853671</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8">
        <v>0</v>
      </c>
      <c r="E117" s="278">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7">
        <f>SUM(D123:D124)</f>
        <v>0</v>
      </c>
      <c r="E122" s="277">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8">
        <v>0</v>
      </c>
      <c r="E124" s="278">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8">
        <v>0</v>
      </c>
      <c r="E125" s="278">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8">
        <v>0</v>
      </c>
      <c r="E126" s="278">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8">
        <v>0</v>
      </c>
      <c r="E128" s="278">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7">
        <f>D130+D133+SUM(D134:D140)</f>
        <v>0</v>
      </c>
      <c r="E129" s="277">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8">
        <v>0</v>
      </c>
      <c r="E135" s="278">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8">
        <v>0</v>
      </c>
      <c r="E136" s="278">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8">
        <v>0</v>
      </c>
      <c r="E137" s="278">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8">
        <v>0</v>
      </c>
      <c r="E138" s="278">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8">
        <v>0</v>
      </c>
      <c r="E140" s="278">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2233933.88</v>
      </c>
      <c r="E141" s="279">
        <f>E5+E22+E28+E35+E75+E82+E89+E107+E114+E129</f>
        <v>2664787.65</v>
      </c>
      <c r="F141" s="175">
        <f t="shared" si="4"/>
        <v>119.28677360853671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30.855468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6">
        <f>D6+D22</f>
        <v>11593</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7">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7">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8">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8">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8">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8">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8">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8">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8">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8">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8">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8">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8">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8">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8">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7">
        <f>D23+D30</f>
        <v>11593</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7">
        <f>SUM(D24:D29)</f>
        <v>11593</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8">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8">
        <v>11593</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8">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8">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8">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8">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7">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8">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8">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8">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8">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8">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8">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8">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7">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7">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8">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8">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8">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8">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7">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8">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8">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8">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30.855468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198305.74</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2751160.49</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2719624.1700000004</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2176327.7200000002</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526155.56000000006</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0</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17140.89</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31536.32</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2748811.49</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2717275.1700000004</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2138124.41</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559897.64</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0</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19253.12</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31536.32</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200654.74000000022</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200654.74</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200654.74</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sheetView>
  </sheetViews>
  <sheetFormatPr defaultColWidth="2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27644</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1</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30.8554687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danka pavletić</cp:lastModifiedBy>
  <cp:lastPrinted>2024-02-08T07:04:37Z</cp:lastPrinted>
  <dcterms:created xsi:type="dcterms:W3CDTF">2022-04-01T05:14:30Z</dcterms:created>
  <dcterms:modified xsi:type="dcterms:W3CDTF">2024-02-09T06:22:59Z</dcterms:modified>
</cp:coreProperties>
</file>